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D:\CMA8.24\デモトレード　検証　Original\"/>
    </mc:Choice>
  </mc:AlternateContent>
  <xr:revisionPtr revIDLastSave="0" documentId="13_ncr:1_{CBF7DF31-535D-4F33-8CAB-538BD1FCE3F4}" xr6:coauthVersionLast="47" xr6:coauthVersionMax="47" xr10:uidLastSave="{00000000-0000-0000-0000-000000000000}"/>
  <bookViews>
    <workbookView xWindow="1080" yWindow="375" windowWidth="19230" windowHeight="10545" activeTab="4" xr2:uid="{00000000-000D-0000-FFFF-FFFF00000000}"/>
  </bookViews>
  <sheets>
    <sheet name="ルール＆合計" sheetId="1" r:id="rId1"/>
    <sheet name="2015年7月" sheetId="6" r:id="rId2"/>
    <sheet name="2015年8月" sheetId="12" r:id="rId3"/>
    <sheet name="画像 (3)" sheetId="14" r:id="rId4"/>
    <sheet name="気づき" sheetId="9" r:id="rId5"/>
    <sheet name="2015年8月Original" sheetId="10" r:id="rId6"/>
  </sheets>
  <definedNames>
    <definedName name="_xlnm.Print_Area" localSheetId="1">'2015年7月'!$A$1:$O$5</definedName>
    <definedName name="_xlnm.Print_Area" localSheetId="2">'2015年8月'!$A$1:$O$45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45" i="12" l="1"/>
  <c r="M45" i="12"/>
  <c r="O45" i="12"/>
  <c r="D8" i="1"/>
  <c r="G8" i="1"/>
  <c r="H8" i="1" s="1"/>
  <c r="I8" i="1"/>
  <c r="J8" i="1"/>
  <c r="K8" i="1"/>
  <c r="L8" i="1"/>
  <c r="K17" i="1"/>
  <c r="L17" i="1"/>
  <c r="J9" i="1"/>
  <c r="N5" i="6"/>
  <c r="M5" i="6"/>
  <c r="O5" i="6"/>
  <c r="J81" i="12"/>
  <c r="I72" i="12"/>
  <c r="H72" i="12"/>
  <c r="G72" i="12"/>
  <c r="G28" i="6"/>
  <c r="H28" i="6"/>
  <c r="I28" i="6"/>
  <c r="J37" i="6"/>
  <c r="G54" i="10"/>
  <c r="H54" i="10"/>
  <c r="I54" i="10"/>
  <c r="J63" i="10"/>
  <c r="D9" i="1"/>
  <c r="G9" i="1"/>
  <c r="H9" i="1" s="1"/>
  <c r="I9" i="1"/>
  <c r="L9" i="1"/>
  <c r="D10" i="1"/>
  <c r="G10" i="1"/>
  <c r="H10" i="1" s="1"/>
  <c r="I10" i="1"/>
  <c r="J10" i="1"/>
  <c r="J17" i="1" s="1"/>
  <c r="L10" i="1"/>
  <c r="D11" i="1"/>
  <c r="G11" i="1"/>
  <c r="H11" i="1" s="1"/>
  <c r="I11" i="1"/>
  <c r="J11" i="1"/>
  <c r="L11" i="1"/>
  <c r="D12" i="1"/>
  <c r="G12" i="1"/>
  <c r="H12" i="1" s="1"/>
  <c r="I12" i="1"/>
  <c r="J12" i="1"/>
  <c r="L12" i="1"/>
  <c r="D13" i="1"/>
  <c r="G13" i="1"/>
  <c r="H13" i="1" s="1"/>
  <c r="I13" i="1"/>
  <c r="K13" i="1" s="1"/>
  <c r="J13" i="1"/>
  <c r="L13" i="1"/>
  <c r="D14" i="1"/>
  <c r="G14" i="1"/>
  <c r="H14" i="1" s="1"/>
  <c r="I14" i="1"/>
  <c r="J14" i="1"/>
  <c r="L14" i="1"/>
  <c r="D15" i="1"/>
  <c r="G15" i="1"/>
  <c r="H15" i="1" s="1"/>
  <c r="I15" i="1"/>
  <c r="J15" i="1"/>
  <c r="L15" i="1"/>
  <c r="D16" i="1"/>
  <c r="G16" i="1"/>
  <c r="H16" i="1" s="1"/>
  <c r="I16" i="1"/>
  <c r="J16" i="1"/>
  <c r="L16" i="1"/>
  <c r="B17" i="1"/>
  <c r="C17" i="1"/>
  <c r="E17" i="1"/>
  <c r="F17" i="1"/>
  <c r="K15" i="1" l="1"/>
  <c r="K11" i="1"/>
  <c r="K14" i="1"/>
  <c r="G17" i="1"/>
  <c r="H17" i="1"/>
  <c r="I17" i="1"/>
  <c r="K16" i="1"/>
  <c r="K12" i="1"/>
  <c r="K10" i="1"/>
  <c r="K9" i="1"/>
  <c r="D17" i="1"/>
  <c r="B3" i="1" s="1"/>
  <c r="G3" i="1" s="1"/>
  <c r="I3" i="1" l="1"/>
</calcChain>
</file>

<file path=xl/sharedStrings.xml><?xml version="1.0" encoding="utf-8"?>
<sst xmlns="http://schemas.openxmlformats.org/spreadsheetml/2006/main" count="634" uniqueCount="245">
  <si>
    <t>※入力</t>
  </si>
  <si>
    <t>初期資金</t>
  </si>
  <si>
    <t>スタート日</t>
  </si>
  <si>
    <t>現在資金</t>
  </si>
  <si>
    <t>損切り</t>
  </si>
  <si>
    <t>資金増減</t>
  </si>
  <si>
    <t>トータル集計</t>
  </si>
  <si>
    <t>集計</t>
  </si>
  <si>
    <t>利益合計</t>
  </si>
  <si>
    <t>損失合計</t>
  </si>
  <si>
    <t>損益</t>
  </si>
  <si>
    <t>利益トレード
回数</t>
  </si>
  <si>
    <t>損失トレード
回数</t>
  </si>
  <si>
    <t>総トレード
回数</t>
  </si>
  <si>
    <t>勝率</t>
  </si>
  <si>
    <t>平均利益</t>
  </si>
  <si>
    <t>平均損失</t>
  </si>
  <si>
    <t>平均利益
/平均損失</t>
  </si>
  <si>
    <t>総利益
/総損失(PF)</t>
  </si>
  <si>
    <t>※リスクリワードレシオ</t>
  </si>
  <si>
    <t>※プロフィットファクター</t>
  </si>
  <si>
    <t>通貨ペア</t>
  </si>
  <si>
    <t>売買</t>
  </si>
  <si>
    <t>数量</t>
  </si>
  <si>
    <t>エントリー手法</t>
  </si>
  <si>
    <t>時間足</t>
  </si>
  <si>
    <t>エントリー日時</t>
  </si>
  <si>
    <t>エントリー価格</t>
  </si>
  <si>
    <t>決済時間足</t>
  </si>
  <si>
    <t>決済日時</t>
  </si>
  <si>
    <t>決済価格</t>
  </si>
  <si>
    <t>決済手法</t>
  </si>
  <si>
    <t>結果</t>
  </si>
  <si>
    <t>利益pips</t>
  </si>
  <si>
    <t>損失pips</t>
  </si>
  <si>
    <t>金額　</t>
  </si>
  <si>
    <t>USD/JPY</t>
  </si>
  <si>
    <t>買い</t>
  </si>
  <si>
    <t>1万通貨</t>
  </si>
  <si>
    <t>PB</t>
  </si>
  <si>
    <t>60分</t>
  </si>
  <si>
    <t>2015.07.02.10:00</t>
  </si>
  <si>
    <t>2015.07.02.15:00</t>
  </si>
  <si>
    <t>ストップ切り上げ</t>
  </si>
  <si>
    <t>勝ち</t>
  </si>
  <si>
    <t>合計</t>
  </si>
  <si>
    <t>トレード詳細データ</t>
  </si>
  <si>
    <t>通貨ペア別エントリー回数</t>
  </si>
  <si>
    <t>Buy</t>
  </si>
  <si>
    <t>Sell</t>
  </si>
  <si>
    <t>トレード期間</t>
  </si>
  <si>
    <t>買いエントリー回数</t>
  </si>
  <si>
    <t>売りエントリー回数</t>
  </si>
  <si>
    <t>合計トレード回数</t>
  </si>
  <si>
    <t>合計勝ち数</t>
  </si>
  <si>
    <t>合計負け数</t>
  </si>
  <si>
    <t>引き分け</t>
  </si>
  <si>
    <t>保留</t>
  </si>
  <si>
    <t>合計利益</t>
  </si>
  <si>
    <t>合計損失</t>
  </si>
  <si>
    <t>合計損益</t>
  </si>
  <si>
    <t>最大連勝数</t>
  </si>
  <si>
    <t>最大連敗数</t>
  </si>
  <si>
    <t>最大DD(pips)</t>
  </si>
  <si>
    <t>エントリー手法別エントリー回数</t>
  </si>
  <si>
    <t>損益pips</t>
  </si>
  <si>
    <t>リベンジャーズ</t>
  </si>
  <si>
    <t>PAリベンジャーズ</t>
  </si>
  <si>
    <t>TJK</t>
  </si>
  <si>
    <t>HIS +1010</t>
  </si>
  <si>
    <t>RF +1010</t>
  </si>
  <si>
    <t>１．今、のあなたの現状を書いてください。</t>
  </si>
  <si>
    <t>（投資歴はどれくらいなのか、現状は勝てているのか負けているか？など）</t>
  </si>
  <si>
    <t>負け</t>
    <rPh sb="0" eb="1">
      <t>マ</t>
    </rPh>
    <phoneticPr fontId="13"/>
  </si>
  <si>
    <t>EB</t>
    <phoneticPr fontId="13"/>
  </si>
  <si>
    <t>成り行き</t>
    <rPh sb="0" eb="1">
      <t>ナ</t>
    </rPh>
    <rPh sb="2" eb="3">
      <t>ユ</t>
    </rPh>
    <phoneticPr fontId="13"/>
  </si>
  <si>
    <t>勝ち</t>
    <rPh sb="0" eb="1">
      <t>カ</t>
    </rPh>
    <phoneticPr fontId="13"/>
  </si>
  <si>
    <t>EUR/USD</t>
    <phoneticPr fontId="13"/>
  </si>
  <si>
    <t>売り</t>
    <rPh sb="0" eb="1">
      <t>ウ</t>
    </rPh>
    <phoneticPr fontId="13"/>
  </si>
  <si>
    <t>2021.7.30.23:16</t>
    <phoneticPr fontId="13"/>
  </si>
  <si>
    <t>2021.7.31.4:49</t>
    <phoneticPr fontId="13"/>
  </si>
  <si>
    <t>2021年　　合計</t>
    <phoneticPr fontId="13"/>
  </si>
  <si>
    <t>GBP/USD</t>
    <phoneticPr fontId="13"/>
  </si>
  <si>
    <t>1日</t>
    <rPh sb="1" eb="2">
      <t>ニチ</t>
    </rPh>
    <phoneticPr fontId="13"/>
  </si>
  <si>
    <t>1回</t>
    <rPh sb="1" eb="2">
      <t>カイ</t>
    </rPh>
    <phoneticPr fontId="13"/>
  </si>
  <si>
    <t>2回</t>
    <rPh sb="1" eb="2">
      <t>カイ</t>
    </rPh>
    <phoneticPr fontId="13"/>
  </si>
  <si>
    <t>10pips</t>
    <phoneticPr fontId="13"/>
  </si>
  <si>
    <t>EUR/USD</t>
    <phoneticPr fontId="13"/>
  </si>
  <si>
    <t>約1年　YouTube　で　勉強してまして　デモトレードだけ　で　やってました。</t>
    <rPh sb="0" eb="1">
      <t>ヤク</t>
    </rPh>
    <rPh sb="2" eb="3">
      <t>ネン</t>
    </rPh>
    <rPh sb="14" eb="16">
      <t>ベンキョウ</t>
    </rPh>
    <phoneticPr fontId="13"/>
  </si>
  <si>
    <t>方向性　が　定まらず　昔より　勝てなくなってきてるで　勉強したいと　考えていました。　</t>
    <rPh sb="0" eb="2">
      <t>ホウコウ</t>
    </rPh>
    <rPh sb="2" eb="3">
      <t>セイ</t>
    </rPh>
    <rPh sb="6" eb="7">
      <t>サダ</t>
    </rPh>
    <rPh sb="11" eb="12">
      <t>ムカシ</t>
    </rPh>
    <rPh sb="15" eb="16">
      <t>カ</t>
    </rPh>
    <rPh sb="27" eb="29">
      <t>ベンキョウ</t>
    </rPh>
    <rPh sb="34" eb="35">
      <t>カンガ</t>
    </rPh>
    <phoneticPr fontId="13"/>
  </si>
  <si>
    <t>USD/JPY</t>
    <phoneticPr fontId="13"/>
  </si>
  <si>
    <t>Fibo</t>
    <phoneticPr fontId="13"/>
  </si>
  <si>
    <t>１H</t>
    <phoneticPr fontId="13"/>
  </si>
  <si>
    <t>４H</t>
    <phoneticPr fontId="13"/>
  </si>
  <si>
    <t>2021.8.2.19:28</t>
    <phoneticPr fontId="13"/>
  </si>
  <si>
    <t>2021.8.2.21:25</t>
    <phoneticPr fontId="13"/>
  </si>
  <si>
    <t>2021.8.2.22:38</t>
    <phoneticPr fontId="13"/>
  </si>
  <si>
    <t>2021.8.3.03:19</t>
    <phoneticPr fontId="13"/>
  </si>
  <si>
    <t>GBP/JPY</t>
    <phoneticPr fontId="13"/>
  </si>
  <si>
    <t>2021.8.2.22:11</t>
    <phoneticPr fontId="13"/>
  </si>
  <si>
    <t>2021.8.3.01:03</t>
    <phoneticPr fontId="13"/>
  </si>
  <si>
    <t>OCO</t>
    <phoneticPr fontId="13"/>
  </si>
  <si>
    <t>CAD/JPY</t>
    <phoneticPr fontId="13"/>
  </si>
  <si>
    <t>2021.8.2.22:14</t>
    <phoneticPr fontId="13"/>
  </si>
  <si>
    <t>2021.8.3.03:18</t>
    <phoneticPr fontId="13"/>
  </si>
  <si>
    <t>EUR/JPY</t>
    <phoneticPr fontId="13"/>
  </si>
  <si>
    <t>2021.8.2.23:06</t>
    <phoneticPr fontId="13"/>
  </si>
  <si>
    <t>2021.8.3.02:25</t>
    <phoneticPr fontId="13"/>
  </si>
  <si>
    <t>2021.8.3.19:46</t>
    <phoneticPr fontId="13"/>
  </si>
  <si>
    <t>2021.8.3.20:15</t>
    <phoneticPr fontId="13"/>
  </si>
  <si>
    <t>2021.8.3.21:23</t>
    <phoneticPr fontId="13"/>
  </si>
  <si>
    <t>2021.8.3.23:00</t>
    <phoneticPr fontId="13"/>
  </si>
  <si>
    <t>2021.8.3.21:19</t>
    <phoneticPr fontId="13"/>
  </si>
  <si>
    <t>2021.8.4.07:03</t>
    <phoneticPr fontId="13"/>
  </si>
  <si>
    <t>Wボトム</t>
    <phoneticPr fontId="13"/>
  </si>
  <si>
    <t>AUD/JPY</t>
    <phoneticPr fontId="13"/>
  </si>
  <si>
    <t>買い</t>
    <rPh sb="0" eb="1">
      <t>カ</t>
    </rPh>
    <phoneticPr fontId="13"/>
  </si>
  <si>
    <t>2021.8.4.23:30</t>
    <phoneticPr fontId="13"/>
  </si>
  <si>
    <t>2021.8.4. 17:50</t>
    <phoneticPr fontId="13"/>
  </si>
  <si>
    <t>2021.8.4. 18:47</t>
    <phoneticPr fontId="13"/>
  </si>
  <si>
    <t>2021.8.4. 22:01</t>
    <phoneticPr fontId="13"/>
  </si>
  <si>
    <t>2021.8.4.22:50</t>
    <phoneticPr fontId="13"/>
  </si>
  <si>
    <t>2021.8.4.１9:55</t>
    <phoneticPr fontId="13"/>
  </si>
  <si>
    <t>損切り</t>
    <rPh sb="0" eb="2">
      <t>ソンギ</t>
    </rPh>
    <phoneticPr fontId="13"/>
  </si>
  <si>
    <t>Fibo　</t>
    <phoneticPr fontId="13"/>
  </si>
  <si>
    <t>2021.8.6.4:25</t>
    <phoneticPr fontId="13"/>
  </si>
  <si>
    <t>2021.8.6.12:36</t>
    <phoneticPr fontId="13"/>
  </si>
  <si>
    <t>2021.8.6.12:46</t>
    <phoneticPr fontId="13"/>
  </si>
  <si>
    <t>2021.8.6.15:30</t>
    <phoneticPr fontId="13"/>
  </si>
  <si>
    <t>これ以降　MT４の　デモ始めましたが</t>
    <rPh sb="2" eb="4">
      <t>イコウ</t>
    </rPh>
    <rPh sb="12" eb="13">
      <t>ハジ</t>
    </rPh>
    <phoneticPr fontId="13"/>
  </si>
  <si>
    <t>操作　なれないので　０．０１　で　スタートしました。</t>
    <rPh sb="0" eb="2">
      <t>ソウサ</t>
    </rPh>
    <phoneticPr fontId="13"/>
  </si>
  <si>
    <t>2021.8.6.14:02</t>
    <phoneticPr fontId="13"/>
  </si>
  <si>
    <t>2021.8.12.18:03</t>
    <phoneticPr fontId="13"/>
  </si>
  <si>
    <t>指値注文</t>
    <rPh sb="0" eb="2">
      <t>サシネ</t>
    </rPh>
    <rPh sb="2" eb="4">
      <t>チュウモン</t>
    </rPh>
    <phoneticPr fontId="13"/>
  </si>
  <si>
    <t>2021.8.6.17:51</t>
    <phoneticPr fontId="13"/>
  </si>
  <si>
    <t>2021.8.11.10:46</t>
    <phoneticPr fontId="13"/>
  </si>
  <si>
    <t>2021.8.6.19:20</t>
    <phoneticPr fontId="13"/>
  </si>
  <si>
    <t>2021.8.09.2:5</t>
    <phoneticPr fontId="13"/>
  </si>
  <si>
    <t>Fiboの継続　PB</t>
    <rPh sb="5" eb="7">
      <t>ケイゾク</t>
    </rPh>
    <phoneticPr fontId="13"/>
  </si>
  <si>
    <t>2021.8.11.0:１６</t>
    <phoneticPr fontId="13"/>
  </si>
  <si>
    <t>逆指値</t>
    <rPh sb="0" eb="1">
      <t>ギャク</t>
    </rPh>
    <rPh sb="1" eb="3">
      <t>サシネ</t>
    </rPh>
    <phoneticPr fontId="13"/>
  </si>
  <si>
    <t>検証　含め　練習の　必要性　を　感じています。</t>
    <rPh sb="0" eb="2">
      <t>ケンショウ</t>
    </rPh>
    <rPh sb="3" eb="4">
      <t>フク</t>
    </rPh>
    <rPh sb="6" eb="8">
      <t>レンシュウ</t>
    </rPh>
    <rPh sb="10" eb="12">
      <t>ヒツヨウ</t>
    </rPh>
    <rPh sb="12" eb="13">
      <t>セイ</t>
    </rPh>
    <rPh sb="16" eb="17">
      <t>カン</t>
    </rPh>
    <phoneticPr fontId="13"/>
  </si>
  <si>
    <t>検証　４、５回目で　デモも　並行してということでしたので</t>
    <rPh sb="0" eb="2">
      <t>ケンショウ</t>
    </rPh>
    <rPh sb="6" eb="7">
      <t>カイ</t>
    </rPh>
    <rPh sb="7" eb="8">
      <t>メ</t>
    </rPh>
    <rPh sb="14" eb="16">
      <t>ヘイコウ</t>
    </rPh>
    <phoneticPr fontId="13"/>
  </si>
  <si>
    <t>1週間くらいで　もともと　やったデモ　で　やりながら</t>
    <rPh sb="1" eb="3">
      <t>シュウカン</t>
    </rPh>
    <phoneticPr fontId="13"/>
  </si>
  <si>
    <t>先月末から　お世話になってますが</t>
    <rPh sb="0" eb="2">
      <t>センゲツ</t>
    </rPh>
    <rPh sb="2" eb="3">
      <t>マツ</t>
    </rPh>
    <rPh sb="7" eb="9">
      <t>セワ</t>
    </rPh>
    <phoneticPr fontId="13"/>
  </si>
  <si>
    <t>MT４　で　分析して　ということで　はじめましたが</t>
    <rPh sb="6" eb="8">
      <t>ブンセキ</t>
    </rPh>
    <phoneticPr fontId="13"/>
  </si>
  <si>
    <t>最初　うまく　いって　流れの　中盤の　やり方が　まだ　今一なので</t>
    <rPh sb="0" eb="2">
      <t>サイショ</t>
    </rPh>
    <rPh sb="11" eb="12">
      <t>ナガ</t>
    </rPh>
    <rPh sb="15" eb="17">
      <t>チュウバン</t>
    </rPh>
    <rPh sb="21" eb="22">
      <t>カタ</t>
    </rPh>
    <rPh sb="27" eb="29">
      <t>イマイチ</t>
    </rPh>
    <phoneticPr fontId="13"/>
  </si>
  <si>
    <t>検証だけに　集中するか　と　思いましたが　デモも　と改めて　コメントいただきまして</t>
    <rPh sb="0" eb="2">
      <t>ケンショウ</t>
    </rPh>
    <rPh sb="6" eb="8">
      <t>シュウチュウ</t>
    </rPh>
    <rPh sb="14" eb="15">
      <t>オモ</t>
    </rPh>
    <rPh sb="26" eb="27">
      <t>アラタ</t>
    </rPh>
    <phoneticPr fontId="13"/>
  </si>
  <si>
    <t>MT４で　デモ　進めようと　思いまいましたが　操作慣れないので　最小ロットで　始めています。</t>
    <rPh sb="8" eb="9">
      <t>スス</t>
    </rPh>
    <rPh sb="14" eb="15">
      <t>オモ</t>
    </rPh>
    <rPh sb="23" eb="25">
      <t>ソウサ</t>
    </rPh>
    <rPh sb="25" eb="26">
      <t>ナ</t>
    </rPh>
    <rPh sb="32" eb="34">
      <t>サイショウ</t>
    </rPh>
    <rPh sb="39" eb="40">
      <t>ハジ</t>
    </rPh>
    <phoneticPr fontId="13"/>
  </si>
  <si>
    <t>2021.8.16.05:06</t>
    <phoneticPr fontId="13"/>
  </si>
  <si>
    <t>2021.8.16.06:12</t>
    <phoneticPr fontId="13"/>
  </si>
  <si>
    <t>2021.8.16.06:53</t>
    <phoneticPr fontId="13"/>
  </si>
  <si>
    <t>2021.8.16.08:53</t>
    <phoneticPr fontId="13"/>
  </si>
  <si>
    <t>2021.8.16.14:19</t>
    <phoneticPr fontId="13"/>
  </si>
  <si>
    <t>2021.8.16.17:10</t>
    <phoneticPr fontId="13"/>
  </si>
  <si>
    <t>2021.8.16.14:52</t>
    <phoneticPr fontId="13"/>
  </si>
  <si>
    <t>2021.8.16.17:23</t>
    <phoneticPr fontId="13"/>
  </si>
  <si>
    <t>4H</t>
    <phoneticPr fontId="13"/>
  </si>
  <si>
    <t>Wtop の　ネック抜けから</t>
    <rPh sb="10" eb="11">
      <t>ヌ</t>
    </rPh>
    <phoneticPr fontId="13"/>
  </si>
  <si>
    <t>４H</t>
    <phoneticPr fontId="13"/>
  </si>
  <si>
    <t>Fibo</t>
    <phoneticPr fontId="13"/>
  </si>
  <si>
    <t>2021.8.17.07:57</t>
    <phoneticPr fontId="13"/>
  </si>
  <si>
    <t>2021.8.17.06:28</t>
    <phoneticPr fontId="13"/>
  </si>
  <si>
    <t>2021.8.17.08:53</t>
    <phoneticPr fontId="13"/>
  </si>
  <si>
    <t xml:space="preserve">2021.8.17.08:38 </t>
    <phoneticPr fontId="13"/>
  </si>
  <si>
    <t>2021.8.17.08:40</t>
    <phoneticPr fontId="13"/>
  </si>
  <si>
    <t xml:space="preserve">2021.8.17.09:01 </t>
    <phoneticPr fontId="13"/>
  </si>
  <si>
    <t>2021.8.17.09:08</t>
    <phoneticPr fontId="13"/>
  </si>
  <si>
    <t>2021.8.17.09:59</t>
    <phoneticPr fontId="13"/>
  </si>
  <si>
    <t>2021.8.17.10:30</t>
    <phoneticPr fontId="13"/>
  </si>
  <si>
    <t>2021.8.17.13:40</t>
    <phoneticPr fontId="13"/>
  </si>
  <si>
    <t>2021.8.17.15:05</t>
    <phoneticPr fontId="13"/>
  </si>
  <si>
    <t>2021.8.17.15:34</t>
    <phoneticPr fontId="13"/>
  </si>
  <si>
    <t>AUD/USD</t>
    <phoneticPr fontId="13"/>
  </si>
  <si>
    <t>2021.8.17.16:52</t>
    <phoneticPr fontId="13"/>
  </si>
  <si>
    <t>2021.8.17.17:39</t>
    <phoneticPr fontId="13"/>
  </si>
  <si>
    <t>2021.8.17.17:39</t>
    <phoneticPr fontId="13"/>
  </si>
  <si>
    <t>１０００通貨</t>
    <phoneticPr fontId="13"/>
  </si>
  <si>
    <t>10万通貨</t>
    <phoneticPr fontId="13"/>
  </si>
  <si>
    <t>10000通貨が　良いので　他のデモを　当たります。</t>
    <rPh sb="5" eb="7">
      <t>ツウカ</t>
    </rPh>
    <rPh sb="9" eb="10">
      <t>ヨ</t>
    </rPh>
    <rPh sb="14" eb="15">
      <t>ホカ</t>
    </rPh>
    <rPh sb="20" eb="21">
      <t>ア</t>
    </rPh>
    <phoneticPr fontId="13"/>
  </si>
  <si>
    <t>これ以降　MT４の　1000通貨の上が　10万通貨しかないので　それで　やりましたが</t>
    <rPh sb="2" eb="4">
      <t>イコウ</t>
    </rPh>
    <rPh sb="14" eb="16">
      <t>ツウカ</t>
    </rPh>
    <rPh sb="17" eb="18">
      <t>ウエ</t>
    </rPh>
    <rPh sb="22" eb="23">
      <t>マン</t>
    </rPh>
    <rPh sb="23" eb="25">
      <t>ツウカ</t>
    </rPh>
    <phoneticPr fontId="13"/>
  </si>
  <si>
    <t>気づき：8.19</t>
    <phoneticPr fontId="13"/>
  </si>
  <si>
    <t>MT４　1000通貨の　次が　１０万通貨しかないので　ちょっと　やり難いです。</t>
    <rPh sb="8" eb="10">
      <t>ツウカ</t>
    </rPh>
    <rPh sb="12" eb="13">
      <t>ツギ</t>
    </rPh>
    <rPh sb="17" eb="18">
      <t>マン</t>
    </rPh>
    <rPh sb="18" eb="20">
      <t>ツウカ</t>
    </rPh>
    <rPh sb="34" eb="35">
      <t>ニク</t>
    </rPh>
    <phoneticPr fontId="13"/>
  </si>
  <si>
    <t>金額が　大きいので　１０PP　行かない内に　すぐ　〆てしまいます。</t>
    <rPh sb="0" eb="2">
      <t>キンガク</t>
    </rPh>
    <rPh sb="4" eb="5">
      <t>オオ</t>
    </rPh>
    <rPh sb="15" eb="16">
      <t>イ</t>
    </rPh>
    <rPh sb="19" eb="20">
      <t>ウチ</t>
    </rPh>
    <phoneticPr fontId="13"/>
  </si>
  <si>
    <t>最初　１０万　通貨と　気付かず　やってました。</t>
    <rPh sb="0" eb="2">
      <t>サイショ</t>
    </rPh>
    <rPh sb="5" eb="6">
      <t>マン</t>
    </rPh>
    <rPh sb="7" eb="9">
      <t>ツウカ</t>
    </rPh>
    <rPh sb="11" eb="12">
      <t>キ</t>
    </rPh>
    <rPh sb="12" eb="13">
      <t>ツ</t>
    </rPh>
    <phoneticPr fontId="13"/>
  </si>
  <si>
    <t>気づき：１ｓｔ</t>
    <phoneticPr fontId="13"/>
  </si>
  <si>
    <t>2021.8.18.11:55</t>
    <phoneticPr fontId="13"/>
  </si>
  <si>
    <t>2021.8.18.14:06</t>
    <phoneticPr fontId="13"/>
  </si>
  <si>
    <t xml:space="preserve">5000通貨で　試す　つもり　です。 </t>
    <rPh sb="4" eb="6">
      <t>ツウカ</t>
    </rPh>
    <rPh sb="8" eb="9">
      <t>タメ</t>
    </rPh>
    <phoneticPr fontId="13"/>
  </si>
  <si>
    <t>AUD USD の　ネック抜けから</t>
    <rPh sb="13" eb="14">
      <t>ヌ</t>
    </rPh>
    <phoneticPr fontId="13"/>
  </si>
  <si>
    <t>1D</t>
    <phoneticPr fontId="13"/>
  </si>
  <si>
    <t>1H</t>
    <phoneticPr fontId="13"/>
  </si>
  <si>
    <t>1H</t>
    <phoneticPr fontId="13"/>
  </si>
  <si>
    <t>5000通貨</t>
    <phoneticPr fontId="13"/>
  </si>
  <si>
    <t>2021.8.23.03:19</t>
    <phoneticPr fontId="13"/>
  </si>
  <si>
    <t>2021.8.23.06:20</t>
    <phoneticPr fontId="13"/>
  </si>
  <si>
    <t>2021.8.23.03:29</t>
    <phoneticPr fontId="13"/>
  </si>
  <si>
    <t>2021.8.23.09:20</t>
    <phoneticPr fontId="13"/>
  </si>
  <si>
    <t>2021,8,23</t>
    <phoneticPr fontId="13"/>
  </si>
  <si>
    <t>EUR,JPY</t>
    <phoneticPr fontId="13"/>
  </si>
  <si>
    <t>１９，７　PP　Win</t>
    <phoneticPr fontId="13"/>
  </si>
  <si>
    <t>０　一旦　抜けた　戻りくらいから</t>
    <rPh sb="2" eb="4">
      <t>イッタン</t>
    </rPh>
    <rPh sb="5" eb="6">
      <t>ヌ</t>
    </rPh>
    <rPh sb="9" eb="10">
      <t>モド</t>
    </rPh>
    <phoneticPr fontId="13"/>
  </si>
  <si>
    <t>入って　０．６１８　手前　くらいで　</t>
    <rPh sb="0" eb="1">
      <t>ハイ</t>
    </rPh>
    <rPh sb="10" eb="12">
      <t>テマエ</t>
    </rPh>
    <phoneticPr fontId="13"/>
  </si>
  <si>
    <t>停滞　したので　一旦　閉めました。</t>
    <rPh sb="0" eb="2">
      <t>テイタイ</t>
    </rPh>
    <rPh sb="8" eb="10">
      <t>イッタン</t>
    </rPh>
    <rPh sb="11" eb="12">
      <t>シ</t>
    </rPh>
    <phoneticPr fontId="13"/>
  </si>
  <si>
    <t>３７，８　PP　Win</t>
    <phoneticPr fontId="13"/>
  </si>
  <si>
    <t>その後　17；00から　大きく伸びる。</t>
    <rPh sb="2" eb="3">
      <t>アト</t>
    </rPh>
    <rPh sb="12" eb="13">
      <t>オオ</t>
    </rPh>
    <rPh sb="15" eb="16">
      <t>ノ</t>
    </rPh>
    <phoneticPr fontId="13"/>
  </si>
  <si>
    <t>2021.8.23.11:11</t>
    <phoneticPr fontId="13"/>
  </si>
  <si>
    <t>2021.8.23.22:16</t>
    <phoneticPr fontId="13"/>
  </si>
  <si>
    <t>2021.8.23.11:45</t>
    <phoneticPr fontId="13"/>
  </si>
  <si>
    <t>2021.8.23.18:02</t>
    <phoneticPr fontId="13"/>
  </si>
  <si>
    <t>PB</t>
    <phoneticPr fontId="13"/>
  </si>
  <si>
    <t>EUR,USD</t>
    <phoneticPr fontId="13"/>
  </si>
  <si>
    <t>２３，８　PP　Win</t>
    <phoneticPr fontId="13"/>
  </si>
  <si>
    <t>枠内　EB　と　見ました。</t>
    <rPh sb="0" eb="2">
      <t>ワクナイ</t>
    </rPh>
    <rPh sb="8" eb="9">
      <t>ミ</t>
    </rPh>
    <phoneticPr fontId="13"/>
  </si>
  <si>
    <t>その高値　抜けから　入って</t>
    <rPh sb="2" eb="4">
      <t>タカネ</t>
    </rPh>
    <rPh sb="5" eb="6">
      <t>ヌ</t>
    </rPh>
    <rPh sb="10" eb="11">
      <t>ハイ</t>
    </rPh>
    <phoneticPr fontId="13"/>
  </si>
  <si>
    <t>かなり　時間が　かかって　上昇</t>
    <rPh sb="4" eb="6">
      <t>ジカン</t>
    </rPh>
    <rPh sb="13" eb="15">
      <t>ジョウショウ</t>
    </rPh>
    <phoneticPr fontId="13"/>
  </si>
  <si>
    <t>停滞したので　一旦　〆ました。</t>
    <rPh sb="0" eb="2">
      <t>テイタイ</t>
    </rPh>
    <rPh sb="7" eb="9">
      <t>イッタン</t>
    </rPh>
    <phoneticPr fontId="13"/>
  </si>
  <si>
    <t>GBP,USD</t>
    <phoneticPr fontId="13"/>
  </si>
  <si>
    <t>４５，３　PP　Win</t>
    <phoneticPr fontId="13"/>
  </si>
  <si>
    <t>枠内　PB　と　見ました。</t>
    <rPh sb="0" eb="2">
      <t>ワクナイ</t>
    </rPh>
    <rPh sb="8" eb="9">
      <t>ミ</t>
    </rPh>
    <phoneticPr fontId="13"/>
  </si>
  <si>
    <t>ちょっと　乗り遅れて入りました。</t>
    <rPh sb="5" eb="6">
      <t>ノ</t>
    </rPh>
    <rPh sb="7" eb="8">
      <t>オク</t>
    </rPh>
    <rPh sb="10" eb="11">
      <t>ハイ</t>
    </rPh>
    <phoneticPr fontId="13"/>
  </si>
  <si>
    <t>親波の　上くらい　目指せるかと　思いましたが</t>
    <rPh sb="0" eb="2">
      <t>オヤナミ</t>
    </rPh>
    <rPh sb="4" eb="5">
      <t>ウエ</t>
    </rPh>
    <rPh sb="9" eb="11">
      <t>メザ</t>
    </rPh>
    <rPh sb="16" eb="17">
      <t>オモ</t>
    </rPh>
    <phoneticPr fontId="13"/>
  </si>
  <si>
    <t>その向こうの　押し安値付近　で</t>
    <rPh sb="2" eb="3">
      <t>ム</t>
    </rPh>
    <rPh sb="7" eb="8">
      <t>オ</t>
    </rPh>
    <rPh sb="9" eb="11">
      <t>ヤスネ</t>
    </rPh>
    <rPh sb="11" eb="13">
      <t>フキン</t>
    </rPh>
    <phoneticPr fontId="13"/>
  </si>
  <si>
    <t>Fibo(TRB)</t>
    <phoneticPr fontId="13"/>
  </si>
  <si>
    <t>2021.8.23.17:50</t>
    <phoneticPr fontId="13"/>
  </si>
  <si>
    <t>2021.8.24.15:07</t>
    <phoneticPr fontId="13"/>
  </si>
  <si>
    <t>2021.8.24.10:14</t>
    <phoneticPr fontId="13"/>
  </si>
  <si>
    <t>2021.8.24.17:30</t>
    <phoneticPr fontId="13"/>
  </si>
  <si>
    <t>2021,8,24</t>
    <phoneticPr fontId="13"/>
  </si>
  <si>
    <t>USD　JPY</t>
    <phoneticPr fontId="13"/>
  </si>
  <si>
    <t>２０，６　PP　Win</t>
    <phoneticPr fontId="13"/>
  </si>
  <si>
    <t>Fibo（TRB）１H　で　考えましたが</t>
    <rPh sb="14" eb="15">
      <t>カンガ</t>
    </rPh>
    <phoneticPr fontId="13"/>
  </si>
  <si>
    <t>今　見直したら　レンジの　中ですね。</t>
    <rPh sb="0" eb="1">
      <t>イマ</t>
    </rPh>
    <rPh sb="2" eb="4">
      <t>ミナオ</t>
    </rPh>
    <rPh sb="13" eb="14">
      <t>ナカ</t>
    </rPh>
    <phoneticPr fontId="13"/>
  </si>
  <si>
    <t>しっかり　抜けるまでに　約１日かかりました。</t>
    <rPh sb="5" eb="6">
      <t>ヌ</t>
    </rPh>
    <rPh sb="12" eb="13">
      <t>ヤク</t>
    </rPh>
    <rPh sb="14" eb="15">
      <t>ニチ</t>
    </rPh>
    <phoneticPr fontId="13"/>
  </si>
  <si>
    <t>０．６１８　まで　行く前に　停滞したので</t>
    <rPh sb="9" eb="10">
      <t>イ</t>
    </rPh>
    <rPh sb="11" eb="12">
      <t>マエ</t>
    </rPh>
    <rPh sb="14" eb="16">
      <t>テイタイ</t>
    </rPh>
    <phoneticPr fontId="13"/>
  </si>
  <si>
    <t>〆て　しまいました。</t>
    <phoneticPr fontId="13"/>
  </si>
  <si>
    <t>EUR　USD</t>
    <phoneticPr fontId="13"/>
  </si>
  <si>
    <t>９、９　PP　Loss</t>
    <phoneticPr fontId="13"/>
  </si>
  <si>
    <t>Fibo　で　考えましたが</t>
    <rPh sb="7" eb="8">
      <t>カンガ</t>
    </rPh>
    <phoneticPr fontId="13"/>
  </si>
  <si>
    <t>戻されて　損切りに　なりました。</t>
    <rPh sb="0" eb="1">
      <t>モド</t>
    </rPh>
    <rPh sb="5" eb="7">
      <t>ソンギ</t>
    </rPh>
    <phoneticPr fontId="13"/>
  </si>
  <si>
    <t>２３．６の　戻りが　十分でなかったので</t>
    <rPh sb="6" eb="7">
      <t>モド</t>
    </rPh>
    <rPh sb="10" eb="12">
      <t>ジュウブン</t>
    </rPh>
    <phoneticPr fontId="13"/>
  </si>
  <si>
    <t>気づき：9.2</t>
    <phoneticPr fontId="13"/>
  </si>
  <si>
    <t>8月24日以降　忙しくて　検証の方　優先させて　デモ　できていません。</t>
    <rPh sb="1" eb="2">
      <t>ガツ</t>
    </rPh>
    <rPh sb="4" eb="5">
      <t>ニチ</t>
    </rPh>
    <rPh sb="5" eb="7">
      <t>イコウ</t>
    </rPh>
    <rPh sb="8" eb="9">
      <t>イソガ</t>
    </rPh>
    <rPh sb="13" eb="15">
      <t>ケンショウ</t>
    </rPh>
    <rPh sb="16" eb="17">
      <t>ホウ</t>
    </rPh>
    <rPh sb="18" eb="20">
      <t>ユウセン</t>
    </rPh>
    <phoneticPr fontId="13"/>
  </si>
  <si>
    <t>8月　分　〆たもの　送らせて　いただきます。</t>
    <rPh sb="1" eb="2">
      <t>ガツ</t>
    </rPh>
    <rPh sb="3" eb="4">
      <t>ブン</t>
    </rPh>
    <rPh sb="10" eb="11">
      <t>オク</t>
    </rPh>
    <phoneticPr fontId="13"/>
  </si>
  <si>
    <t>基本　１時間　で　やってる　感じなので　大きく　取れてないと　思います。</t>
    <rPh sb="0" eb="2">
      <t>キホン</t>
    </rPh>
    <rPh sb="4" eb="6">
      <t>ジカン</t>
    </rPh>
    <rPh sb="14" eb="15">
      <t>カン</t>
    </rPh>
    <rPh sb="20" eb="21">
      <t>オオ</t>
    </rPh>
    <rPh sb="24" eb="25">
      <t>ト</t>
    </rPh>
    <rPh sb="31" eb="32">
      <t>オモ</t>
    </rPh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</si>
</sst>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¥&quot;#,##0;&quot;¥&quot;\-#,##0"/>
    <numFmt numFmtId="6" formatCode="&quot;¥&quot;#,##0;[Red]&quot;¥&quot;\-#,##0"/>
    <numFmt numFmtId="176" formatCode="0.00_ ;[Red]\-0.00\ "/>
    <numFmt numFmtId="177" formatCode="0.00_ "/>
    <numFmt numFmtId="178" formatCode="0.0_);[Red]\(0.0\)"/>
    <numFmt numFmtId="179" formatCode="m/d;@"/>
    <numFmt numFmtId="180" formatCode="&quot;¥&quot;#,##0_);[Red]\(&quot;¥&quot;#,##0\)"/>
    <numFmt numFmtId="181" formatCode="0_);[Red]\(0\)"/>
    <numFmt numFmtId="182" formatCode="#,##0_ ;[Red]\-#,##0\ "/>
    <numFmt numFmtId="183" formatCode="0.0%"/>
    <numFmt numFmtId="184" formatCode="yyyy/m/d;@"/>
  </numFmts>
  <fonts count="21"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MS PGothic"/>
      <family val="3"/>
      <charset val="128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indexed="60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1"/>
      <color rgb="FF0070C0"/>
      <name val="ＭＳ Ｐゴシック"/>
      <family val="3"/>
      <charset val="128"/>
    </font>
    <font>
      <b/>
      <sz val="12"/>
      <color rgb="FF0070C0"/>
      <name val="ＭＳ Ｐゴシック"/>
      <family val="3"/>
      <charset val="128"/>
    </font>
    <font>
      <sz val="12"/>
      <color rgb="FF0070C0"/>
      <name val="ＭＳ Ｐゴシック"/>
      <family val="3"/>
      <charset val="128"/>
    </font>
    <font>
      <sz val="14"/>
      <color indexed="8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5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ouble">
        <color indexed="60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ouble">
        <color indexed="60"/>
      </bottom>
      <diagonal/>
    </border>
    <border>
      <left/>
      <right style="thin">
        <color indexed="64"/>
      </right>
      <top style="thin">
        <color indexed="64"/>
      </top>
      <bottom style="double">
        <color indexed="60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0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0"/>
      </left>
      <right style="medium">
        <color indexed="60"/>
      </right>
      <top style="medium">
        <color indexed="60"/>
      </top>
      <bottom style="medium">
        <color indexed="6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214">
    <xf numFmtId="0" fontId="0" fillId="0" borderId="0" xfId="0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0" fontId="0" fillId="0" borderId="2" xfId="0" applyNumberFormat="1" applyFont="1" applyFill="1" applyBorder="1" applyAlignment="1" applyProtection="1">
      <alignment vertical="center"/>
    </xf>
    <xf numFmtId="0" fontId="0" fillId="0" borderId="3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vertical="center"/>
    </xf>
    <xf numFmtId="0" fontId="0" fillId="0" borderId="4" xfId="0" applyNumberFormat="1" applyFont="1" applyFill="1" applyBorder="1" applyAlignment="1" applyProtection="1">
      <alignment vertical="center"/>
    </xf>
    <xf numFmtId="0" fontId="0" fillId="0" borderId="5" xfId="0" applyNumberFormat="1" applyFont="1" applyFill="1" applyBorder="1" applyAlignment="1" applyProtection="1">
      <alignment vertical="center"/>
    </xf>
    <xf numFmtId="9" fontId="0" fillId="0" borderId="6" xfId="0" applyNumberFormat="1" applyFont="1" applyFill="1" applyBorder="1" applyAlignment="1" applyProtection="1">
      <alignment vertical="center"/>
    </xf>
    <xf numFmtId="0" fontId="0" fillId="0" borderId="7" xfId="0" applyNumberFormat="1" applyFont="1" applyFill="1" applyBorder="1" applyAlignment="1" applyProtection="1">
      <alignment vertical="center"/>
    </xf>
    <xf numFmtId="0" fontId="0" fillId="0" borderId="8" xfId="0" applyNumberFormat="1" applyFont="1" applyFill="1" applyBorder="1" applyAlignment="1" applyProtection="1">
      <alignment vertical="center"/>
    </xf>
    <xf numFmtId="176" fontId="0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176" fontId="3" fillId="0" borderId="0" xfId="0" applyNumberFormat="1" applyFont="1" applyFill="1" applyBorder="1" applyAlignment="1" applyProtection="1">
      <alignment vertical="center"/>
    </xf>
    <xf numFmtId="176" fontId="0" fillId="0" borderId="1" xfId="0" applyNumberFormat="1" applyFont="1" applyFill="1" applyBorder="1" applyAlignment="1" applyProtection="1">
      <alignment vertical="center"/>
    </xf>
    <xf numFmtId="177" fontId="0" fillId="0" borderId="1" xfId="0" applyNumberFormat="1" applyFont="1" applyFill="1" applyBorder="1" applyAlignment="1" applyProtection="1">
      <alignment vertical="center"/>
    </xf>
    <xf numFmtId="0" fontId="0" fillId="0" borderId="9" xfId="0" applyNumberFormat="1" applyFont="1" applyFill="1" applyBorder="1" applyAlignment="1" applyProtection="1">
      <alignment horizontal="center" vertical="center"/>
    </xf>
    <xf numFmtId="0" fontId="0" fillId="0" borderId="5" xfId="0" applyNumberFormat="1" applyFont="1" applyFill="1" applyBorder="1" applyAlignment="1" applyProtection="1">
      <alignment horizontal="center" vertical="center"/>
    </xf>
    <xf numFmtId="0" fontId="0" fillId="0" borderId="10" xfId="0" applyNumberFormat="1" applyFon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6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4" xfId="0" applyNumberFormat="1" applyFont="1" applyFill="1" applyBorder="1" applyAlignment="1" applyProtection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0" fontId="0" fillId="0" borderId="17" xfId="0" applyNumberFormat="1" applyFont="1" applyFill="1" applyBorder="1" applyAlignment="1" applyProtection="1">
      <alignment horizontal="center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4" fillId="2" borderId="19" xfId="0" applyNumberFormat="1" applyFont="1" applyFill="1" applyBorder="1" applyAlignment="1" applyProtection="1">
      <alignment horizontal="center" vertical="center"/>
    </xf>
    <xf numFmtId="0" fontId="4" fillId="2" borderId="20" xfId="0" applyNumberFormat="1" applyFont="1" applyFill="1" applyBorder="1" applyAlignment="1" applyProtection="1">
      <alignment horizontal="center" vertical="center"/>
    </xf>
    <xf numFmtId="0" fontId="4" fillId="2" borderId="21" xfId="0" applyNumberFormat="1" applyFont="1" applyFill="1" applyBorder="1" applyAlignment="1" applyProtection="1">
      <alignment horizontal="center" vertical="center"/>
    </xf>
    <xf numFmtId="0" fontId="4" fillId="2" borderId="22" xfId="0" applyNumberFormat="1" applyFont="1" applyFill="1" applyBorder="1" applyAlignment="1" applyProtection="1">
      <alignment horizontal="center" vertical="center"/>
    </xf>
    <xf numFmtId="0" fontId="0" fillId="0" borderId="10" xfId="0" applyNumberFormat="1" applyFont="1" applyFill="1" applyBorder="1" applyAlignment="1" applyProtection="1">
      <alignment vertical="center"/>
    </xf>
    <xf numFmtId="0" fontId="0" fillId="0" borderId="23" xfId="0" applyNumberFormat="1" applyFont="1" applyFill="1" applyBorder="1" applyAlignment="1" applyProtection="1">
      <alignment vertical="center"/>
    </xf>
    <xf numFmtId="0" fontId="0" fillId="0" borderId="24" xfId="0" applyNumberFormat="1" applyFont="1" applyFill="1" applyBorder="1" applyAlignment="1" applyProtection="1">
      <alignment horizontal="center" vertical="center"/>
    </xf>
    <xf numFmtId="0" fontId="0" fillId="0" borderId="25" xfId="0" applyNumberFormat="1" applyFont="1" applyFill="1" applyBorder="1" applyAlignment="1" applyProtection="1">
      <alignment horizontal="center" vertical="center"/>
    </xf>
    <xf numFmtId="0" fontId="0" fillId="0" borderId="26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21" xfId="0" applyNumberFormat="1" applyFont="1" applyFill="1" applyBorder="1" applyAlignment="1" applyProtection="1">
      <alignment vertical="center"/>
    </xf>
    <xf numFmtId="0" fontId="0" fillId="3" borderId="27" xfId="0" applyNumberFormat="1" applyFont="1" applyFill="1" applyBorder="1" applyAlignment="1" applyProtection="1">
      <alignment vertical="center"/>
    </xf>
    <xf numFmtId="0" fontId="0" fillId="3" borderId="19" xfId="0" applyNumberFormat="1" applyFont="1" applyFill="1" applyBorder="1" applyAlignment="1" applyProtection="1">
      <alignment vertical="center"/>
    </xf>
    <xf numFmtId="0" fontId="0" fillId="3" borderId="21" xfId="0" applyNumberFormat="1" applyFont="1" applyFill="1" applyBorder="1" applyAlignment="1" applyProtection="1">
      <alignment vertical="center"/>
    </xf>
    <xf numFmtId="0" fontId="0" fillId="0" borderId="28" xfId="0" applyNumberFormat="1" applyFont="1" applyFill="1" applyBorder="1" applyAlignment="1" applyProtection="1">
      <alignment vertical="center"/>
    </xf>
    <xf numFmtId="176" fontId="0" fillId="0" borderId="28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21" xfId="0" applyNumberFormat="1" applyFont="1" applyFill="1" applyBorder="1" applyAlignment="1" applyProtection="1">
      <alignment horizontal="center" vertical="center"/>
    </xf>
    <xf numFmtId="0" fontId="6" fillId="0" borderId="0" xfId="2" applyNumberFormat="1" applyFont="1" applyFill="1" applyBorder="1" applyAlignment="1" applyProtection="1">
      <alignment vertical="center"/>
    </xf>
    <xf numFmtId="0" fontId="6" fillId="4" borderId="29" xfId="2" applyNumberFormat="1" applyFont="1" applyFill="1" applyBorder="1" applyAlignment="1" applyProtection="1">
      <alignment vertical="center"/>
    </xf>
    <xf numFmtId="178" fontId="6" fillId="4" borderId="27" xfId="2" applyNumberFormat="1" applyFont="1" applyFill="1" applyBorder="1" applyAlignment="1" applyProtection="1">
      <alignment vertical="center"/>
    </xf>
    <xf numFmtId="9" fontId="6" fillId="0" borderId="30" xfId="2" applyNumberFormat="1" applyFont="1" applyFill="1" applyBorder="1" applyAlignment="1" applyProtection="1">
      <alignment horizontal="center" vertical="center"/>
    </xf>
    <xf numFmtId="5" fontId="6" fillId="0" borderId="22" xfId="2" applyNumberFormat="1" applyFont="1" applyFill="1" applyBorder="1" applyAlignment="1" applyProtection="1">
      <alignment horizontal="center" vertical="center"/>
    </xf>
    <xf numFmtId="5" fontId="6" fillId="0" borderId="0" xfId="2" applyNumberFormat="1" applyFont="1" applyFill="1" applyBorder="1" applyAlignment="1" applyProtection="1">
      <alignment horizontal="center" vertical="center"/>
    </xf>
    <xf numFmtId="6" fontId="6" fillId="4" borderId="27" xfId="2" applyNumberFormat="1" applyFont="1" applyFill="1" applyBorder="1" applyAlignment="1" applyProtection="1">
      <alignment vertical="center"/>
    </xf>
    <xf numFmtId="6" fontId="6" fillId="0" borderId="31" xfId="2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center" vertical="center"/>
    </xf>
    <xf numFmtId="55" fontId="7" fillId="0" borderId="13" xfId="2" applyNumberFormat="1" applyFont="1" applyFill="1" applyBorder="1" applyAlignment="1" applyProtection="1">
      <alignment horizontal="center" vertical="center"/>
    </xf>
    <xf numFmtId="0" fontId="6" fillId="4" borderId="32" xfId="2" applyNumberFormat="1" applyFont="1" applyFill="1" applyBorder="1" applyAlignment="1" applyProtection="1">
      <alignment horizontal="center" vertical="center"/>
    </xf>
    <xf numFmtId="0" fontId="6" fillId="4" borderId="33" xfId="2" applyNumberFormat="1" applyFont="1" applyFill="1" applyBorder="1" applyAlignment="1" applyProtection="1">
      <alignment horizontal="center" vertical="center" wrapText="1"/>
    </xf>
    <xf numFmtId="0" fontId="6" fillId="4" borderId="34" xfId="2" applyNumberFormat="1" applyFont="1" applyFill="1" applyBorder="1" applyAlignment="1" applyProtection="1">
      <alignment horizontal="center" vertical="center"/>
    </xf>
    <xf numFmtId="178" fontId="6" fillId="4" borderId="33" xfId="2" applyNumberFormat="1" applyFont="1" applyFill="1" applyBorder="1" applyAlignment="1" applyProtection="1">
      <alignment horizontal="center" vertical="center" wrapText="1"/>
    </xf>
    <xf numFmtId="179" fontId="6" fillId="4" borderId="33" xfId="2" applyNumberFormat="1" applyFont="1" applyFill="1" applyBorder="1" applyAlignment="1" applyProtection="1">
      <alignment horizontal="center" vertical="center"/>
    </xf>
    <xf numFmtId="0" fontId="6" fillId="4" borderId="35" xfId="2" applyNumberFormat="1" applyFont="1" applyFill="1" applyBorder="1" applyAlignment="1" applyProtection="1">
      <alignment horizontal="center" vertical="center" wrapText="1"/>
    </xf>
    <xf numFmtId="178" fontId="6" fillId="4" borderId="36" xfId="2" applyNumberFormat="1" applyFont="1" applyFill="1" applyBorder="1" applyAlignment="1" applyProtection="1">
      <alignment vertical="center"/>
    </xf>
    <xf numFmtId="180" fontId="6" fillId="4" borderId="37" xfId="2" applyNumberFormat="1" applyFont="1" applyFill="1" applyBorder="1" applyAlignment="1" applyProtection="1">
      <alignment horizontal="center" vertical="center"/>
    </xf>
    <xf numFmtId="180" fontId="7" fillId="0" borderId="38" xfId="2" applyNumberFormat="1" applyFont="1" applyFill="1" applyBorder="1" applyAlignment="1" applyProtection="1">
      <alignment horizontal="right" vertical="center"/>
    </xf>
    <xf numFmtId="180" fontId="7" fillId="0" borderId="39" xfId="2" applyNumberFormat="1" applyFont="1" applyFill="1" applyBorder="1" applyAlignment="1" applyProtection="1">
      <alignment horizontal="right" vertical="center"/>
    </xf>
    <xf numFmtId="181" fontId="7" fillId="0" borderId="39" xfId="2" applyNumberFormat="1" applyFont="1" applyFill="1" applyBorder="1" applyAlignment="1" applyProtection="1">
      <alignment horizontal="right" vertical="center"/>
    </xf>
    <xf numFmtId="182" fontId="7" fillId="0" borderId="39" xfId="2" applyNumberFormat="1" applyFont="1" applyFill="1" applyBorder="1" applyAlignment="1" applyProtection="1">
      <alignment horizontal="right" vertical="center"/>
    </xf>
    <xf numFmtId="183" fontId="7" fillId="0" borderId="39" xfId="2" applyNumberFormat="1" applyFont="1" applyFill="1" applyBorder="1" applyAlignment="1" applyProtection="1">
      <alignment vertical="center"/>
    </xf>
    <xf numFmtId="180" fontId="7" fillId="0" borderId="39" xfId="2" applyNumberFormat="1" applyFont="1" applyFill="1" applyBorder="1" applyAlignment="1" applyProtection="1">
      <alignment vertical="center"/>
    </xf>
    <xf numFmtId="177" fontId="7" fillId="0" borderId="39" xfId="2" applyNumberFormat="1" applyFont="1" applyFill="1" applyBorder="1" applyAlignment="1" applyProtection="1">
      <alignment vertical="center"/>
    </xf>
    <xf numFmtId="177" fontId="7" fillId="0" borderId="40" xfId="2" applyNumberFormat="1" applyFont="1" applyFill="1" applyBorder="1" applyAlignment="1" applyProtection="1">
      <alignment vertical="center"/>
    </xf>
    <xf numFmtId="180" fontId="0" fillId="0" borderId="38" xfId="0" applyNumberFormat="1" applyFont="1" applyFill="1" applyBorder="1" applyAlignment="1" applyProtection="1">
      <alignment vertical="center"/>
    </xf>
    <xf numFmtId="180" fontId="0" fillId="0" borderId="39" xfId="0" applyNumberFormat="1" applyFont="1" applyFill="1" applyBorder="1" applyAlignment="1" applyProtection="1">
      <alignment vertical="center"/>
    </xf>
    <xf numFmtId="0" fontId="0" fillId="0" borderId="39" xfId="0" applyNumberFormat="1" applyFont="1" applyFill="1" applyBorder="1" applyAlignment="1" applyProtection="1">
      <alignment vertical="center"/>
    </xf>
    <xf numFmtId="180" fontId="0" fillId="0" borderId="41" xfId="0" applyNumberFormat="1" applyFont="1" applyFill="1" applyBorder="1" applyAlignment="1" applyProtection="1">
      <alignment vertical="center"/>
    </xf>
    <xf numFmtId="180" fontId="0" fillId="0" borderId="42" xfId="0" applyNumberFormat="1" applyFont="1" applyFill="1" applyBorder="1" applyAlignment="1" applyProtection="1">
      <alignment vertical="center"/>
    </xf>
    <xf numFmtId="0" fontId="0" fillId="0" borderId="42" xfId="0" applyNumberFormat="1" applyFont="1" applyFill="1" applyBorder="1" applyAlignment="1" applyProtection="1">
      <alignment vertical="center"/>
    </xf>
    <xf numFmtId="181" fontId="7" fillId="0" borderId="42" xfId="2" applyNumberFormat="1" applyFont="1" applyFill="1" applyBorder="1" applyAlignment="1" applyProtection="1">
      <alignment horizontal="right" vertical="center"/>
    </xf>
    <xf numFmtId="183" fontId="7" fillId="0" borderId="42" xfId="2" applyNumberFormat="1" applyFont="1" applyFill="1" applyBorder="1" applyAlignment="1" applyProtection="1">
      <alignment vertical="center"/>
    </xf>
    <xf numFmtId="180" fontId="7" fillId="0" borderId="42" xfId="2" applyNumberFormat="1" applyFont="1" applyFill="1" applyBorder="1" applyAlignment="1" applyProtection="1">
      <alignment vertical="center"/>
    </xf>
    <xf numFmtId="177" fontId="7" fillId="0" borderId="42" xfId="2" applyNumberFormat="1" applyFont="1" applyFill="1" applyBorder="1" applyAlignment="1" applyProtection="1">
      <alignment vertical="center"/>
    </xf>
    <xf numFmtId="177" fontId="7" fillId="0" borderId="43" xfId="2" applyNumberFormat="1" applyFont="1" applyFill="1" applyBorder="1" applyAlignment="1" applyProtection="1">
      <alignment vertical="center"/>
    </xf>
    <xf numFmtId="6" fontId="7" fillId="0" borderId="39" xfId="2" applyNumberFormat="1" applyFont="1" applyFill="1" applyBorder="1" applyAlignment="1" applyProtection="1">
      <alignment horizontal="right" vertical="center"/>
    </xf>
    <xf numFmtId="6" fontId="7" fillId="0" borderId="42" xfId="2" applyNumberFormat="1" applyFont="1" applyFill="1" applyBorder="1" applyAlignment="1" applyProtection="1">
      <alignment horizontal="right" vertical="center"/>
    </xf>
    <xf numFmtId="55" fontId="0" fillId="0" borderId="12" xfId="0" applyNumberFormat="1" applyFont="1" applyFill="1" applyBorder="1" applyAlignment="1" applyProtection="1">
      <alignment horizontal="center" vertical="center"/>
    </xf>
    <xf numFmtId="5" fontId="1" fillId="0" borderId="44" xfId="0" applyNumberFormat="1" applyFont="1" applyFill="1" applyBorder="1" applyAlignment="1" applyProtection="1">
      <alignment vertical="center"/>
    </xf>
    <xf numFmtId="180" fontId="1" fillId="0" borderId="45" xfId="0" applyNumberFormat="1" applyFont="1" applyFill="1" applyBorder="1" applyAlignment="1" applyProtection="1">
      <alignment vertical="center"/>
    </xf>
    <xf numFmtId="6" fontId="1" fillId="0" borderId="45" xfId="0" applyNumberFormat="1" applyFont="1" applyFill="1" applyBorder="1" applyAlignment="1" applyProtection="1">
      <alignment vertical="center"/>
    </xf>
    <xf numFmtId="182" fontId="1" fillId="0" borderId="45" xfId="0" applyNumberFormat="1" applyFont="1" applyFill="1" applyBorder="1" applyAlignment="1" applyProtection="1">
      <alignment vertical="center"/>
    </xf>
    <xf numFmtId="181" fontId="1" fillId="0" borderId="45" xfId="0" applyNumberFormat="1" applyFont="1" applyFill="1" applyBorder="1" applyAlignment="1" applyProtection="1">
      <alignment vertical="center"/>
    </xf>
    <xf numFmtId="183" fontId="8" fillId="0" borderId="45" xfId="0" applyNumberFormat="1" applyFont="1" applyFill="1" applyBorder="1" applyAlignment="1" applyProtection="1">
      <alignment vertical="center"/>
    </xf>
    <xf numFmtId="177" fontId="1" fillId="0" borderId="46" xfId="0" applyNumberFormat="1" applyFont="1" applyFill="1" applyBorder="1" applyAlignment="1" applyProtection="1">
      <alignment vertical="center"/>
    </xf>
    <xf numFmtId="177" fontId="1" fillId="0" borderId="47" xfId="0" applyNumberFormat="1" applyFont="1" applyFill="1" applyBorder="1" applyAlignment="1" applyProtection="1">
      <alignment vertical="center"/>
    </xf>
    <xf numFmtId="0" fontId="0" fillId="0" borderId="48" xfId="0" applyNumberFormat="1" applyFont="1" applyFill="1" applyBorder="1" applyAlignment="1" applyProtection="1">
      <alignment vertical="center"/>
    </xf>
    <xf numFmtId="0" fontId="9" fillId="0" borderId="40" xfId="0" applyNumberFormat="1" applyFont="1" applyFill="1" applyBorder="1" applyAlignment="1" applyProtection="1">
      <alignment vertical="center"/>
    </xf>
    <xf numFmtId="0" fontId="6" fillId="5" borderId="0" xfId="2" applyNumberFormat="1" applyFont="1" applyFill="1" applyBorder="1" applyAlignment="1" applyProtection="1">
      <alignment vertical="center"/>
    </xf>
    <xf numFmtId="5" fontId="6" fillId="5" borderId="0" xfId="2" applyNumberFormat="1" applyFont="1" applyFill="1" applyBorder="1" applyAlignment="1" applyProtection="1">
      <alignment horizontal="center" vertical="center"/>
    </xf>
    <xf numFmtId="178" fontId="6" fillId="5" borderId="0" xfId="2" applyNumberFormat="1" applyFont="1" applyFill="1" applyBorder="1" applyAlignment="1" applyProtection="1">
      <alignment vertical="center"/>
    </xf>
    <xf numFmtId="6" fontId="6" fillId="5" borderId="0" xfId="2" applyNumberFormat="1" applyFont="1" applyFill="1" applyBorder="1" applyAlignment="1" applyProtection="1">
      <alignment vertical="center"/>
    </xf>
    <xf numFmtId="6" fontId="6" fillId="5" borderId="0" xfId="2" applyNumberFormat="1" applyFont="1" applyFill="1" applyBorder="1" applyAlignment="1" applyProtection="1">
      <alignment horizontal="center" vertical="center"/>
    </xf>
    <xf numFmtId="0" fontId="0" fillId="5" borderId="0" xfId="0" applyNumberFormat="1" applyFont="1" applyFill="1" applyBorder="1" applyAlignment="1" applyProtection="1">
      <alignment vertical="center"/>
    </xf>
    <xf numFmtId="0" fontId="6" fillId="5" borderId="49" xfId="2" applyNumberFormat="1" applyFont="1" applyFill="1" applyBorder="1" applyAlignment="1" applyProtection="1">
      <alignment vertical="center"/>
    </xf>
    <xf numFmtId="5" fontId="6" fillId="5" borderId="49" xfId="2" applyNumberFormat="1" applyFont="1" applyFill="1" applyBorder="1" applyAlignment="1" applyProtection="1">
      <alignment horizontal="center" vertical="center"/>
    </xf>
    <xf numFmtId="178" fontId="6" fillId="5" borderId="49" xfId="2" applyNumberFormat="1" applyFont="1" applyFill="1" applyBorder="1" applyAlignment="1" applyProtection="1">
      <alignment vertical="center"/>
    </xf>
    <xf numFmtId="6" fontId="6" fillId="5" borderId="49" xfId="2" applyNumberFormat="1" applyFont="1" applyFill="1" applyBorder="1" applyAlignment="1" applyProtection="1">
      <alignment vertical="center"/>
    </xf>
    <xf numFmtId="6" fontId="6" fillId="5" borderId="49" xfId="2" applyNumberFormat="1" applyFont="1" applyFill="1" applyBorder="1" applyAlignment="1" applyProtection="1">
      <alignment horizontal="center" vertical="center"/>
    </xf>
    <xf numFmtId="0" fontId="0" fillId="5" borderId="49" xfId="0" applyNumberFormat="1" applyFont="1" applyFill="1" applyBorder="1" applyAlignment="1" applyProtection="1">
      <alignment vertical="center"/>
    </xf>
    <xf numFmtId="0" fontId="0" fillId="0" borderId="49" xfId="0" applyNumberFormat="1" applyFont="1" applyFill="1" applyBorder="1" applyAlignment="1" applyProtection="1">
      <alignment vertical="center"/>
    </xf>
    <xf numFmtId="0" fontId="0" fillId="0" borderId="50" xfId="0" applyNumberFormat="1" applyFont="1" applyFill="1" applyBorder="1" applyAlignment="1" applyProtection="1">
      <alignment vertical="center"/>
    </xf>
    <xf numFmtId="5" fontId="7" fillId="6" borderId="50" xfId="2" applyNumberFormat="1" applyFont="1" applyFill="1" applyBorder="1" applyAlignment="1" applyProtection="1">
      <alignment horizontal="center"/>
    </xf>
    <xf numFmtId="5" fontId="6" fillId="0" borderId="50" xfId="2" applyNumberFormat="1" applyFont="1" applyFill="1" applyBorder="1" applyAlignment="1" applyProtection="1">
      <alignment horizontal="center" vertical="center"/>
    </xf>
    <xf numFmtId="0" fontId="6" fillId="0" borderId="50" xfId="2" applyNumberFormat="1" applyFont="1" applyFill="1" applyBorder="1" applyAlignment="1" applyProtection="1"/>
    <xf numFmtId="5" fontId="7" fillId="6" borderId="11" xfId="2" applyNumberFormat="1" applyFont="1" applyFill="1" applyBorder="1" applyAlignment="1" applyProtection="1">
      <alignment horizontal="center"/>
    </xf>
    <xf numFmtId="0" fontId="10" fillId="4" borderId="51" xfId="2" applyNumberFormat="1" applyFont="1" applyFill="1" applyBorder="1" applyAlignment="1" applyProtection="1">
      <alignment horizontal="center" vertical="center"/>
    </xf>
    <xf numFmtId="5" fontId="10" fillId="5" borderId="49" xfId="2" applyNumberFormat="1" applyFont="1" applyFill="1" applyBorder="1" applyAlignment="1" applyProtection="1">
      <alignment horizontal="center" vertical="center"/>
    </xf>
    <xf numFmtId="9" fontId="6" fillId="5" borderId="52" xfId="2" applyNumberFormat="1" applyFont="1" applyFill="1" applyBorder="1" applyAlignment="1" applyProtection="1">
      <alignment horizontal="center" vertical="center"/>
    </xf>
    <xf numFmtId="5" fontId="7" fillId="6" borderId="53" xfId="2" applyNumberFormat="1" applyFont="1" applyFill="1" applyBorder="1" applyAlignment="1" applyProtection="1">
      <alignment horizontal="center"/>
    </xf>
    <xf numFmtId="0" fontId="0" fillId="0" borderId="54" xfId="0" applyNumberFormat="1" applyFont="1" applyFill="1" applyBorder="1" applyAlignment="1" applyProtection="1">
      <alignment vertical="center"/>
    </xf>
    <xf numFmtId="0" fontId="0" fillId="0" borderId="55" xfId="0" applyNumberFormat="1" applyFont="1" applyFill="1" applyBorder="1" applyAlignment="1" applyProtection="1">
      <alignment vertical="center"/>
    </xf>
    <xf numFmtId="0" fontId="0" fillId="0" borderId="56" xfId="0" applyNumberFormat="1" applyFont="1" applyFill="1" applyBorder="1" applyAlignment="1" applyProtection="1">
      <alignment vertical="center"/>
    </xf>
    <xf numFmtId="0" fontId="6" fillId="4" borderId="27" xfId="2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0" fillId="0" borderId="57" xfId="0" applyNumberFormat="1" applyFont="1" applyFill="1" applyBorder="1" applyAlignment="1" applyProtection="1">
      <alignment vertical="center"/>
    </xf>
    <xf numFmtId="0" fontId="0" fillId="3" borderId="31" xfId="0" applyNumberFormat="1" applyFont="1" applyFill="1" applyBorder="1" applyAlignment="1" applyProtection="1">
      <alignment vertical="center"/>
    </xf>
    <xf numFmtId="0" fontId="1" fillId="0" borderId="0" xfId="3">
      <alignment vertical="center"/>
    </xf>
    <xf numFmtId="0" fontId="1" fillId="0" borderId="58" xfId="3" applyBorder="1">
      <alignment vertical="center"/>
    </xf>
    <xf numFmtId="0" fontId="1" fillId="0" borderId="59" xfId="3" applyBorder="1">
      <alignment vertical="center"/>
    </xf>
    <xf numFmtId="0" fontId="1" fillId="0" borderId="60" xfId="3" applyBorder="1">
      <alignment vertical="center"/>
    </xf>
    <xf numFmtId="0" fontId="1" fillId="0" borderId="28" xfId="3" applyBorder="1">
      <alignment vertical="center"/>
    </xf>
    <xf numFmtId="0" fontId="1" fillId="0" borderId="0" xfId="3" applyBorder="1">
      <alignment vertical="center"/>
    </xf>
    <xf numFmtId="0" fontId="7" fillId="3" borderId="10" xfId="0" applyNumberFormat="1" applyFont="1" applyFill="1" applyBorder="1" applyAlignment="1" applyProtection="1">
      <alignment vertical="center"/>
    </xf>
    <xf numFmtId="0" fontId="7" fillId="0" borderId="0" xfId="0" applyFont="1">
      <alignment vertical="center"/>
    </xf>
    <xf numFmtId="0" fontId="7" fillId="0" borderId="10" xfId="0" applyFont="1" applyBorder="1">
      <alignment vertical="center"/>
    </xf>
    <xf numFmtId="176" fontId="7" fillId="0" borderId="10" xfId="0" applyNumberFormat="1" applyFont="1" applyFill="1" applyBorder="1" applyAlignment="1" applyProtection="1">
      <alignment vertical="center"/>
    </xf>
    <xf numFmtId="0" fontId="7" fillId="0" borderId="10" xfId="0" applyNumberFormat="1" applyFont="1" applyFill="1" applyBorder="1" applyAlignment="1" applyProtection="1">
      <alignment vertical="center"/>
    </xf>
    <xf numFmtId="0" fontId="14" fillId="0" borderId="10" xfId="0" applyNumberFormat="1" applyFont="1" applyFill="1" applyBorder="1" applyAlignment="1" applyProtection="1">
      <alignment vertical="center"/>
    </xf>
    <xf numFmtId="176" fontId="7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/>
    </xf>
    <xf numFmtId="176" fontId="6" fillId="0" borderId="0" xfId="0" applyNumberFormat="1" applyFont="1" applyFill="1" applyBorder="1" applyAlignment="1" applyProtection="1">
      <alignment vertical="center"/>
    </xf>
    <xf numFmtId="0" fontId="15" fillId="2" borderId="19" xfId="0" applyNumberFormat="1" applyFont="1" applyFill="1" applyBorder="1" applyAlignment="1" applyProtection="1">
      <alignment horizontal="center" vertical="center"/>
    </xf>
    <xf numFmtId="0" fontId="15" fillId="2" borderId="22" xfId="0" applyNumberFormat="1" applyFont="1" applyFill="1" applyBorder="1" applyAlignment="1" applyProtection="1">
      <alignment horizontal="center" vertical="center"/>
    </xf>
    <xf numFmtId="0" fontId="7" fillId="0" borderId="4" xfId="0" applyNumberFormat="1" applyFont="1" applyFill="1" applyBorder="1" applyAlignment="1" applyProtection="1">
      <alignment vertical="center"/>
    </xf>
    <xf numFmtId="0" fontId="7" fillId="0" borderId="5" xfId="0" applyNumberFormat="1" applyFont="1" applyFill="1" applyBorder="1" applyAlignment="1" applyProtection="1">
      <alignment vertical="center"/>
    </xf>
    <xf numFmtId="0" fontId="7" fillId="0" borderId="9" xfId="0" applyNumberFormat="1" applyFont="1" applyFill="1" applyBorder="1" applyAlignment="1" applyProtection="1">
      <alignment horizontal="center" vertical="center"/>
    </xf>
    <xf numFmtId="0" fontId="7" fillId="0" borderId="12" xfId="0" applyNumberFormat="1" applyFont="1" applyFill="1" applyBorder="1" applyAlignment="1" applyProtection="1">
      <alignment horizontal="center" vertical="center"/>
    </xf>
    <xf numFmtId="0" fontId="7" fillId="0" borderId="15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vertical="center"/>
    </xf>
    <xf numFmtId="0" fontId="7" fillId="0" borderId="1" xfId="0" applyNumberFormat="1" applyFont="1" applyFill="1" applyBorder="1" applyAlignment="1" applyProtection="1">
      <alignment vertical="center"/>
    </xf>
    <xf numFmtId="0" fontId="7" fillId="0" borderId="10" xfId="0" applyNumberFormat="1" applyFont="1" applyFill="1" applyBorder="1" applyAlignment="1" applyProtection="1">
      <alignment horizontal="center" vertical="center"/>
    </xf>
    <xf numFmtId="0" fontId="7" fillId="0" borderId="13" xfId="0" applyNumberFormat="1" applyFont="1" applyFill="1" applyBorder="1" applyAlignment="1" applyProtection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16" fillId="0" borderId="1" xfId="0" applyNumberFormat="1" applyFont="1" applyFill="1" applyBorder="1" applyAlignment="1" applyProtection="1">
      <alignment vertical="center"/>
    </xf>
    <xf numFmtId="0" fontId="7" fillId="0" borderId="7" xfId="0" applyNumberFormat="1" applyFont="1" applyFill="1" applyBorder="1" applyAlignment="1" applyProtection="1">
      <alignment vertical="center"/>
    </xf>
    <xf numFmtId="0" fontId="7" fillId="0" borderId="8" xfId="0" applyNumberFormat="1" applyFont="1" applyFill="1" applyBorder="1" applyAlignment="1" applyProtection="1">
      <alignment vertical="center"/>
    </xf>
    <xf numFmtId="0" fontId="7" fillId="0" borderId="5" xfId="0" applyNumberFormat="1" applyFont="1" applyFill="1" applyBorder="1" applyAlignment="1" applyProtection="1">
      <alignment horizontal="center" vertical="center"/>
    </xf>
    <xf numFmtId="176" fontId="7" fillId="0" borderId="1" xfId="0" applyNumberFormat="1" applyFont="1" applyFill="1" applyBorder="1" applyAlignment="1" applyProtection="1">
      <alignment vertical="center"/>
    </xf>
    <xf numFmtId="177" fontId="7" fillId="0" borderId="1" xfId="0" applyNumberFormat="1" applyFont="1" applyFill="1" applyBorder="1" applyAlignment="1" applyProtection="1">
      <alignment vertical="center"/>
    </xf>
    <xf numFmtId="0" fontId="7" fillId="0" borderId="3" xfId="0" applyNumberFormat="1" applyFont="1" applyFill="1" applyBorder="1" applyAlignment="1" applyProtection="1">
      <alignment vertical="center"/>
    </xf>
    <xf numFmtId="9" fontId="7" fillId="0" borderId="6" xfId="0" applyNumberFormat="1" applyFont="1" applyFill="1" applyBorder="1" applyAlignment="1" applyProtection="1">
      <alignment vertical="center"/>
    </xf>
    <xf numFmtId="0" fontId="7" fillId="0" borderId="11" xfId="0" applyNumberFormat="1" applyFont="1" applyFill="1" applyBorder="1" applyAlignment="1" applyProtection="1">
      <alignment horizontal="center" vertical="center"/>
    </xf>
    <xf numFmtId="0" fontId="7" fillId="0" borderId="14" xfId="0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Fill="1" applyBorder="1" applyAlignment="1" applyProtection="1">
      <alignment horizontal="center" vertical="center"/>
    </xf>
    <xf numFmtId="0" fontId="7" fillId="0" borderId="21" xfId="0" applyNumberFormat="1" applyFont="1" applyFill="1" applyBorder="1" applyAlignment="1" applyProtection="1">
      <alignment vertical="center"/>
    </xf>
    <xf numFmtId="0" fontId="7" fillId="0" borderId="21" xfId="0" applyNumberFormat="1" applyFont="1" applyFill="1" applyBorder="1" applyAlignment="1" applyProtection="1">
      <alignment horizontal="center" vertical="center"/>
    </xf>
    <xf numFmtId="0" fontId="15" fillId="2" borderId="20" xfId="0" applyNumberFormat="1" applyFont="1" applyFill="1" applyBorder="1" applyAlignment="1" applyProtection="1">
      <alignment horizontal="center" vertical="center"/>
    </xf>
    <xf numFmtId="0" fontId="15" fillId="2" borderId="21" xfId="0" applyNumberFormat="1" applyFont="1" applyFill="1" applyBorder="1" applyAlignment="1" applyProtection="1">
      <alignment horizontal="center" vertical="center"/>
    </xf>
    <xf numFmtId="0" fontId="7" fillId="0" borderId="16" xfId="0" applyNumberFormat="1" applyFont="1" applyFill="1" applyBorder="1" applyAlignment="1" applyProtection="1">
      <alignment horizontal="center" vertical="center"/>
    </xf>
    <xf numFmtId="0" fontId="7" fillId="0" borderId="17" xfId="0" applyNumberFormat="1" applyFont="1" applyFill="1" applyBorder="1" applyAlignment="1" applyProtection="1">
      <alignment horizontal="center" vertical="center"/>
    </xf>
    <xf numFmtId="0" fontId="7" fillId="0" borderId="18" xfId="0" applyNumberFormat="1" applyFont="1" applyFill="1" applyBorder="1" applyAlignment="1" applyProtection="1">
      <alignment horizontal="center" vertical="center"/>
    </xf>
    <xf numFmtId="0" fontId="7" fillId="0" borderId="23" xfId="0" applyNumberFormat="1" applyFont="1" applyFill="1" applyBorder="1" applyAlignment="1" applyProtection="1">
      <alignment vertical="center"/>
    </xf>
    <xf numFmtId="0" fontId="7" fillId="0" borderId="24" xfId="0" applyNumberFormat="1" applyFont="1" applyFill="1" applyBorder="1" applyAlignment="1" applyProtection="1">
      <alignment horizontal="center" vertical="center"/>
    </xf>
    <xf numFmtId="0" fontId="7" fillId="0" borderId="25" xfId="0" applyNumberFormat="1" applyFont="1" applyFill="1" applyBorder="1" applyAlignment="1" applyProtection="1">
      <alignment horizontal="center" vertical="center"/>
    </xf>
    <xf numFmtId="0" fontId="7" fillId="0" borderId="26" xfId="0" applyNumberFormat="1" applyFont="1" applyFill="1" applyBorder="1" applyAlignment="1" applyProtection="1">
      <alignment horizontal="center" vertical="center"/>
    </xf>
    <xf numFmtId="0" fontId="7" fillId="0" borderId="13" xfId="0" applyNumberFormat="1" applyFont="1" applyFill="1" applyBorder="1" applyAlignment="1" applyProtection="1">
      <alignment vertical="center"/>
    </xf>
    <xf numFmtId="0" fontId="7" fillId="0" borderId="57" xfId="0" applyNumberFormat="1" applyFont="1" applyFill="1" applyBorder="1" applyAlignment="1" applyProtection="1">
      <alignment vertical="center"/>
    </xf>
    <xf numFmtId="0" fontId="1" fillId="0" borderId="0" xfId="3" applyFill="1" applyBorder="1">
      <alignment vertical="center"/>
    </xf>
    <xf numFmtId="0" fontId="7" fillId="0" borderId="10" xfId="0" applyFont="1" applyFill="1" applyBorder="1">
      <alignment vertical="center"/>
    </xf>
    <xf numFmtId="0" fontId="15" fillId="2" borderId="19" xfId="0" applyNumberFormat="1" applyFont="1" applyFill="1" applyBorder="1" applyAlignment="1" applyProtection="1">
      <alignment horizontal="center" vertical="center"/>
    </xf>
    <xf numFmtId="0" fontId="17" fillId="7" borderId="0" xfId="0" applyFont="1" applyFill="1">
      <alignment vertical="center"/>
    </xf>
    <xf numFmtId="0" fontId="7" fillId="7" borderId="0" xfId="0" applyFont="1" applyFill="1">
      <alignment vertical="center"/>
    </xf>
    <xf numFmtId="0" fontId="7" fillId="0" borderId="39" xfId="2" applyNumberFormat="1" applyFont="1" applyFill="1" applyBorder="1" applyAlignment="1" applyProtection="1">
      <alignment vertical="center"/>
    </xf>
    <xf numFmtId="0" fontId="7" fillId="0" borderId="2" xfId="0" applyFont="1" applyFill="1" applyBorder="1">
      <alignment vertical="center"/>
    </xf>
    <xf numFmtId="0" fontId="7" fillId="0" borderId="2" xfId="0" applyFont="1" applyBorder="1">
      <alignment vertical="center"/>
    </xf>
    <xf numFmtId="0" fontId="7" fillId="8" borderId="10" xfId="0" applyFont="1" applyFill="1" applyBorder="1">
      <alignment vertical="center"/>
    </xf>
    <xf numFmtId="0" fontId="11" fillId="8" borderId="10" xfId="0" applyFont="1" applyFill="1" applyBorder="1">
      <alignment vertical="center"/>
    </xf>
    <xf numFmtId="0" fontId="7" fillId="0" borderId="0" xfId="0" applyFont="1" applyFill="1">
      <alignment vertical="center"/>
    </xf>
    <xf numFmtId="0" fontId="7" fillId="9" borderId="10" xfId="0" applyFont="1" applyFill="1" applyBorder="1">
      <alignment vertical="center"/>
    </xf>
    <xf numFmtId="0" fontId="17" fillId="9" borderId="0" xfId="0" applyFont="1" applyFill="1">
      <alignment vertical="center"/>
    </xf>
    <xf numFmtId="0" fontId="19" fillId="9" borderId="0" xfId="0" applyFont="1" applyFill="1">
      <alignment vertical="center"/>
    </xf>
    <xf numFmtId="0" fontId="18" fillId="9" borderId="0" xfId="0" applyFont="1" applyFill="1">
      <alignment vertical="center"/>
    </xf>
    <xf numFmtId="0" fontId="7" fillId="9" borderId="0" xfId="0" applyFont="1" applyFill="1">
      <alignment vertical="center"/>
    </xf>
    <xf numFmtId="0" fontId="17" fillId="0" borderId="0" xfId="0" applyFont="1">
      <alignment vertical="center"/>
    </xf>
    <xf numFmtId="0" fontId="17" fillId="0" borderId="0" xfId="0" applyFont="1" applyFill="1">
      <alignment vertical="center"/>
    </xf>
    <xf numFmtId="0" fontId="19" fillId="0" borderId="0" xfId="0" applyFont="1" applyFill="1">
      <alignment vertical="center"/>
    </xf>
    <xf numFmtId="0" fontId="20" fillId="0" borderId="0" xfId="0" applyFont="1">
      <alignment vertical="center"/>
    </xf>
    <xf numFmtId="5" fontId="7" fillId="6" borderId="13" xfId="2" applyNumberFormat="1" applyFont="1" applyFill="1" applyBorder="1" applyAlignment="1" applyProtection="1">
      <alignment horizontal="center"/>
    </xf>
    <xf numFmtId="5" fontId="7" fillId="6" borderId="52" xfId="2" applyNumberFormat="1" applyFont="1" applyFill="1" applyBorder="1" applyAlignment="1" applyProtection="1">
      <alignment horizontal="center"/>
    </xf>
    <xf numFmtId="5" fontId="7" fillId="6" borderId="40" xfId="2" applyNumberFormat="1" applyFont="1" applyFill="1" applyBorder="1" applyAlignment="1" applyProtection="1">
      <alignment horizontal="center"/>
    </xf>
    <xf numFmtId="5" fontId="7" fillId="6" borderId="54" xfId="2" applyNumberFormat="1" applyFont="1" applyFill="1" applyBorder="1" applyAlignment="1" applyProtection="1">
      <alignment horizontal="center"/>
    </xf>
    <xf numFmtId="5" fontId="7" fillId="6" borderId="61" xfId="2" applyNumberFormat="1" applyFont="1" applyFill="1" applyBorder="1" applyAlignment="1" applyProtection="1">
      <alignment horizontal="center"/>
    </xf>
    <xf numFmtId="5" fontId="11" fillId="0" borderId="11" xfId="2" applyNumberFormat="1" applyFont="1" applyFill="1" applyBorder="1" applyAlignment="1" applyProtection="1">
      <alignment horizontal="center" vertical="center"/>
    </xf>
    <xf numFmtId="184" fontId="6" fillId="0" borderId="20" xfId="2" applyNumberFormat="1" applyFont="1" applyFill="1" applyBorder="1" applyAlignment="1" applyProtection="1">
      <alignment horizontal="center" vertical="center"/>
    </xf>
    <xf numFmtId="184" fontId="6" fillId="0" borderId="31" xfId="2" applyNumberFormat="1" applyFont="1" applyFill="1" applyBorder="1" applyAlignment="1" applyProtection="1">
      <alignment horizontal="center" vertical="center"/>
    </xf>
    <xf numFmtId="5" fontId="6" fillId="0" borderId="61" xfId="2" applyNumberFormat="1" applyFont="1" applyFill="1" applyBorder="1" applyAlignment="1" applyProtection="1">
      <alignment horizontal="center" vertical="center"/>
    </xf>
    <xf numFmtId="5" fontId="6" fillId="0" borderId="62" xfId="2" applyNumberFormat="1" applyFont="1" applyFill="1" applyBorder="1" applyAlignment="1" applyProtection="1">
      <alignment horizontal="center" vertical="center"/>
    </xf>
    <xf numFmtId="0" fontId="15" fillId="2" borderId="63" xfId="0" applyNumberFormat="1" applyFont="1" applyFill="1" applyBorder="1" applyAlignment="1" applyProtection="1">
      <alignment horizontal="center" vertical="center"/>
    </xf>
    <xf numFmtId="0" fontId="15" fillId="2" borderId="31" xfId="0" applyNumberFormat="1" applyFont="1" applyFill="1" applyBorder="1" applyAlignment="1" applyProtection="1">
      <alignment horizontal="center" vertical="center"/>
    </xf>
    <xf numFmtId="0" fontId="15" fillId="2" borderId="27" xfId="0" applyNumberFormat="1" applyFont="1" applyFill="1" applyBorder="1" applyAlignment="1" applyProtection="1">
      <alignment horizontal="center" vertical="center"/>
    </xf>
    <xf numFmtId="0" fontId="15" fillId="2" borderId="19" xfId="0" applyNumberFormat="1" applyFont="1" applyFill="1" applyBorder="1" applyAlignment="1" applyProtection="1">
      <alignment horizontal="center" vertical="center"/>
    </xf>
    <xf numFmtId="0" fontId="4" fillId="2" borderId="63" xfId="0" applyNumberFormat="1" applyFont="1" applyFill="1" applyBorder="1" applyAlignment="1" applyProtection="1">
      <alignment horizontal="center" vertical="center"/>
    </xf>
    <xf numFmtId="0" fontId="4" fillId="2" borderId="31" xfId="0" applyNumberFormat="1" applyFont="1" applyFill="1" applyBorder="1" applyAlignment="1" applyProtection="1">
      <alignment horizontal="center" vertical="center"/>
    </xf>
    <xf numFmtId="0" fontId="4" fillId="2" borderId="27" xfId="0" applyNumberFormat="1" applyFont="1" applyFill="1" applyBorder="1" applyAlignment="1" applyProtection="1">
      <alignment horizontal="center" vertical="center"/>
    </xf>
    <xf numFmtId="0" fontId="4" fillId="2" borderId="19" xfId="0" applyNumberFormat="1" applyFont="1" applyFill="1" applyBorder="1" applyAlignment="1" applyProtection="1">
      <alignment horizontal="center" vertical="center"/>
    </xf>
  </cellXfs>
  <cellStyles count="4">
    <cellStyle name="標準" xfId="0" builtinId="0"/>
    <cellStyle name="標準 2" xfId="1" xr:uid="{00000000-0005-0000-0000-000001000000}"/>
    <cellStyle name="標準 3" xfId="2" xr:uid="{00000000-0005-0000-0000-000002000000}"/>
    <cellStyle name="標準_気づき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15</xdr:col>
      <xdr:colOff>618439</xdr:colOff>
      <xdr:row>19</xdr:row>
      <xdr:rowOff>158141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8A67FDA1-10B6-4B8F-B0E1-333FC6AA00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68088"/>
          <a:ext cx="1070373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15</xdr:col>
      <xdr:colOff>618439</xdr:colOff>
      <xdr:row>39</xdr:row>
      <xdr:rowOff>158140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971CEB5A-96D8-474F-B771-8B21425755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4941794"/>
          <a:ext cx="1070373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15</xdr:col>
      <xdr:colOff>618439</xdr:colOff>
      <xdr:row>58</xdr:row>
      <xdr:rowOff>158140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4AB0998E-E3A5-4B01-BB65-5B25644960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9412941"/>
          <a:ext cx="1070373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60</xdr:row>
      <xdr:rowOff>0</xdr:rowOff>
    </xdr:from>
    <xdr:to>
      <xdr:col>15</xdr:col>
      <xdr:colOff>618439</xdr:colOff>
      <xdr:row>78</xdr:row>
      <xdr:rowOff>158141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6B08D4DE-DE37-4D88-B889-2985A3FA40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4119412"/>
          <a:ext cx="1070373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80</xdr:row>
      <xdr:rowOff>0</xdr:rowOff>
    </xdr:from>
    <xdr:to>
      <xdr:col>15</xdr:col>
      <xdr:colOff>437343</xdr:colOff>
      <xdr:row>98</xdr:row>
      <xdr:rowOff>158140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DB4B5482-D8B9-4E00-969F-8E2EF8D36B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8825882"/>
          <a:ext cx="10522637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44823</xdr:colOff>
      <xdr:row>99</xdr:row>
      <xdr:rowOff>201706</xdr:rowOff>
    </xdr:from>
    <xdr:to>
      <xdr:col>15</xdr:col>
      <xdr:colOff>482166</xdr:colOff>
      <xdr:row>118</xdr:row>
      <xdr:rowOff>124523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2554933E-AC60-41B1-98B9-93D6CA3080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4823" y="23498735"/>
          <a:ext cx="10522637" cy="43939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9"/>
  <sheetViews>
    <sheetView topLeftCell="C6" zoomScaleSheetLayoutView="100" workbookViewId="0">
      <selection activeCell="G10" sqref="G10"/>
    </sheetView>
  </sheetViews>
  <sheetFormatPr defaultColWidth="10" defaultRowHeight="13.5" customHeight="1"/>
  <cols>
    <col min="1" max="1" width="22.75" customWidth="1"/>
    <col min="2" max="2" width="13.625" customWidth="1"/>
    <col min="3" max="3" width="13.875" customWidth="1"/>
    <col min="4" max="4" width="15.625" customWidth="1"/>
    <col min="5" max="5" width="12.375" customWidth="1"/>
    <col min="6" max="6" width="12.25" customWidth="1"/>
    <col min="7" max="7" width="13.25" customWidth="1"/>
    <col min="9" max="9" width="15.75" customWidth="1"/>
    <col min="10" max="10" width="13.125" customWidth="1"/>
    <col min="11" max="11" width="15.5" customWidth="1"/>
    <col min="12" max="12" width="17.625" customWidth="1"/>
  </cols>
  <sheetData>
    <row r="1" spans="1:12" ht="19.5" customHeight="1">
      <c r="A1" s="119"/>
      <c r="B1" s="196" t="s">
        <v>0</v>
      </c>
      <c r="C1" s="197"/>
      <c r="D1" s="198"/>
      <c r="E1" s="118"/>
      <c r="F1" s="199" t="s">
        <v>0</v>
      </c>
      <c r="G1" s="200"/>
      <c r="H1" s="120"/>
    </row>
    <row r="2" spans="1:12" ht="25.5" customHeight="1">
      <c r="A2" s="121" t="s">
        <v>1</v>
      </c>
      <c r="B2" s="201">
        <v>300000</v>
      </c>
      <c r="C2" s="201"/>
      <c r="D2" s="201"/>
      <c r="E2" s="62" t="s">
        <v>2</v>
      </c>
      <c r="F2" s="202">
        <v>44407</v>
      </c>
      <c r="G2" s="203"/>
      <c r="H2" s="46"/>
      <c r="I2" s="46"/>
    </row>
    <row r="3" spans="1:12" ht="27" customHeight="1">
      <c r="A3" s="47" t="s">
        <v>3</v>
      </c>
      <c r="B3" s="204">
        <f>SUM(B2+D17)</f>
        <v>311640</v>
      </c>
      <c r="C3" s="204"/>
      <c r="D3" s="205"/>
      <c r="E3" s="48" t="s">
        <v>4</v>
      </c>
      <c r="F3" s="49">
        <v>0.02</v>
      </c>
      <c r="G3" s="50">
        <f>B3*F3</f>
        <v>6232.8</v>
      </c>
      <c r="H3" s="52" t="s">
        <v>5</v>
      </c>
      <c r="I3" s="53">
        <f>(B3-B2)</f>
        <v>11640</v>
      </c>
      <c r="K3" s="122"/>
    </row>
    <row r="4" spans="1:12" s="101" customFormat="1" ht="17.25" customHeight="1">
      <c r="A4" s="96"/>
      <c r="B4" s="97"/>
      <c r="C4" s="97"/>
      <c r="D4" s="97"/>
      <c r="E4" s="98"/>
      <c r="F4" s="117" t="s">
        <v>0</v>
      </c>
      <c r="G4" s="97"/>
      <c r="H4" s="99"/>
      <c r="I4" s="100"/>
    </row>
    <row r="5" spans="1:12" ht="39" customHeight="1">
      <c r="A5" s="102"/>
      <c r="B5" s="103"/>
      <c r="C5" s="103"/>
      <c r="D5" s="115"/>
      <c r="E5" s="104"/>
      <c r="F5" s="116"/>
      <c r="G5" s="103"/>
      <c r="H5" s="105"/>
      <c r="I5" s="106"/>
      <c r="J5" s="107"/>
      <c r="K5" s="108"/>
      <c r="L5" s="108"/>
    </row>
    <row r="6" spans="1:12" ht="21" customHeight="1">
      <c r="A6" s="112" t="s">
        <v>6</v>
      </c>
      <c r="B6" s="110" t="s">
        <v>0</v>
      </c>
      <c r="C6" s="110" t="s">
        <v>0</v>
      </c>
      <c r="D6" s="111"/>
      <c r="E6" s="110" t="s">
        <v>0</v>
      </c>
      <c r="F6" s="113" t="s">
        <v>0</v>
      </c>
      <c r="G6" s="51"/>
      <c r="H6" s="46"/>
      <c r="I6" s="46"/>
      <c r="L6" s="109"/>
    </row>
    <row r="7" spans="1:12" ht="28.5">
      <c r="A7" s="114" t="s">
        <v>7</v>
      </c>
      <c r="B7" s="56" t="s">
        <v>8</v>
      </c>
      <c r="C7" s="57" t="s">
        <v>9</v>
      </c>
      <c r="D7" s="58" t="s">
        <v>10</v>
      </c>
      <c r="E7" s="59" t="s">
        <v>11</v>
      </c>
      <c r="F7" s="57" t="s">
        <v>12</v>
      </c>
      <c r="G7" s="59" t="s">
        <v>13</v>
      </c>
      <c r="H7" s="58" t="s">
        <v>14</v>
      </c>
      <c r="I7" s="60" t="s">
        <v>15</v>
      </c>
      <c r="J7" s="63" t="s">
        <v>16</v>
      </c>
      <c r="K7" s="57" t="s">
        <v>17</v>
      </c>
      <c r="L7" s="61" t="s">
        <v>18</v>
      </c>
    </row>
    <row r="8" spans="1:12" ht="24.95" customHeight="1">
      <c r="A8" s="55">
        <v>44378</v>
      </c>
      <c r="B8" s="64">
        <v>1000</v>
      </c>
      <c r="C8" s="65">
        <v>0</v>
      </c>
      <c r="D8" s="83">
        <f t="shared" ref="D8:D16" si="0">SUM(B8-C8)</f>
        <v>1000</v>
      </c>
      <c r="E8" s="66">
        <v>1</v>
      </c>
      <c r="F8" s="67">
        <v>0</v>
      </c>
      <c r="G8" s="66">
        <f t="shared" ref="G8:G16" si="1">SUM(E8+F8)</f>
        <v>1</v>
      </c>
      <c r="H8" s="68">
        <f t="shared" ref="H8:H16" si="2">E8/G8</f>
        <v>1</v>
      </c>
      <c r="I8" s="69">
        <f t="shared" ref="I8:I16" si="3">B8/E8</f>
        <v>1000</v>
      </c>
      <c r="J8" s="181" t="e">
        <f>C8/F8</f>
        <v>#DIV/0!</v>
      </c>
      <c r="K8" s="70" t="e">
        <f t="shared" ref="K8:K16" si="4">I8/J8</f>
        <v>#DIV/0!</v>
      </c>
      <c r="L8" s="71" t="e">
        <f t="shared" ref="L8:L16" si="5">B8/C8</f>
        <v>#DIV/0!</v>
      </c>
    </row>
    <row r="9" spans="1:12" ht="24.95" customHeight="1">
      <c r="A9" s="55">
        <v>44409</v>
      </c>
      <c r="B9" s="72">
        <v>18747</v>
      </c>
      <c r="C9" s="73">
        <v>8107</v>
      </c>
      <c r="D9" s="83">
        <f t="shared" si="0"/>
        <v>10640</v>
      </c>
      <c r="E9" s="74">
        <v>12</v>
      </c>
      <c r="F9" s="74">
        <v>5</v>
      </c>
      <c r="G9" s="66">
        <f t="shared" si="1"/>
        <v>17</v>
      </c>
      <c r="H9" s="68">
        <f t="shared" si="2"/>
        <v>0.70588235294117652</v>
      </c>
      <c r="I9" s="69">
        <f t="shared" si="3"/>
        <v>1562.25</v>
      </c>
      <c r="J9" s="69">
        <f>C9/F9</f>
        <v>1621.4</v>
      </c>
      <c r="K9" s="70">
        <f t="shared" si="4"/>
        <v>0.96351918095473044</v>
      </c>
      <c r="L9" s="71">
        <f t="shared" si="5"/>
        <v>2.3124460342913533</v>
      </c>
    </row>
    <row r="10" spans="1:12" ht="24.95" customHeight="1">
      <c r="A10" s="55">
        <v>44440</v>
      </c>
      <c r="B10" s="72"/>
      <c r="C10" s="73"/>
      <c r="D10" s="83">
        <f t="shared" si="0"/>
        <v>0</v>
      </c>
      <c r="E10" s="74"/>
      <c r="F10" s="74"/>
      <c r="G10" s="66">
        <f t="shared" si="1"/>
        <v>0</v>
      </c>
      <c r="H10" s="68" t="e">
        <f t="shared" si="2"/>
        <v>#DIV/0!</v>
      </c>
      <c r="I10" s="69" t="e">
        <f t="shared" si="3"/>
        <v>#DIV/0!</v>
      </c>
      <c r="J10" s="69" t="e">
        <f t="shared" ref="J10:J16" si="6">C10/F10</f>
        <v>#DIV/0!</v>
      </c>
      <c r="K10" s="70" t="e">
        <f t="shared" si="4"/>
        <v>#DIV/0!</v>
      </c>
      <c r="L10" s="71" t="e">
        <f t="shared" si="5"/>
        <v>#DIV/0!</v>
      </c>
    </row>
    <row r="11" spans="1:12" ht="24.95" customHeight="1">
      <c r="A11" s="55">
        <v>44470</v>
      </c>
      <c r="B11" s="72"/>
      <c r="C11" s="73"/>
      <c r="D11" s="83">
        <f t="shared" si="0"/>
        <v>0</v>
      </c>
      <c r="E11" s="74"/>
      <c r="F11" s="74"/>
      <c r="G11" s="66">
        <f t="shared" si="1"/>
        <v>0</v>
      </c>
      <c r="H11" s="68" t="e">
        <f t="shared" si="2"/>
        <v>#DIV/0!</v>
      </c>
      <c r="I11" s="69" t="e">
        <f t="shared" si="3"/>
        <v>#DIV/0!</v>
      </c>
      <c r="J11" s="69" t="e">
        <f t="shared" si="6"/>
        <v>#DIV/0!</v>
      </c>
      <c r="K11" s="70" t="e">
        <f t="shared" si="4"/>
        <v>#DIV/0!</v>
      </c>
      <c r="L11" s="71" t="e">
        <f t="shared" si="5"/>
        <v>#DIV/0!</v>
      </c>
    </row>
    <row r="12" spans="1:12" ht="24.95" customHeight="1">
      <c r="A12" s="55">
        <v>44501</v>
      </c>
      <c r="B12" s="72"/>
      <c r="C12" s="65"/>
      <c r="D12" s="83">
        <f t="shared" si="0"/>
        <v>0</v>
      </c>
      <c r="E12" s="74"/>
      <c r="F12" s="74"/>
      <c r="G12" s="66">
        <f t="shared" si="1"/>
        <v>0</v>
      </c>
      <c r="H12" s="68" t="e">
        <f t="shared" si="2"/>
        <v>#DIV/0!</v>
      </c>
      <c r="I12" s="69" t="e">
        <f t="shared" si="3"/>
        <v>#DIV/0!</v>
      </c>
      <c r="J12" s="69" t="e">
        <f t="shared" si="6"/>
        <v>#DIV/0!</v>
      </c>
      <c r="K12" s="70" t="e">
        <f t="shared" si="4"/>
        <v>#DIV/0!</v>
      </c>
      <c r="L12" s="71" t="e">
        <f t="shared" si="5"/>
        <v>#DIV/0!</v>
      </c>
    </row>
    <row r="13" spans="1:12" ht="24.95" customHeight="1">
      <c r="A13" s="55">
        <v>44531</v>
      </c>
      <c r="B13" s="72"/>
      <c r="C13" s="73"/>
      <c r="D13" s="83">
        <f t="shared" si="0"/>
        <v>0</v>
      </c>
      <c r="E13" s="74"/>
      <c r="F13" s="74"/>
      <c r="G13" s="66">
        <f t="shared" si="1"/>
        <v>0</v>
      </c>
      <c r="H13" s="68" t="e">
        <f t="shared" si="2"/>
        <v>#DIV/0!</v>
      </c>
      <c r="I13" s="69" t="e">
        <f t="shared" si="3"/>
        <v>#DIV/0!</v>
      </c>
      <c r="J13" s="69" t="e">
        <f t="shared" si="6"/>
        <v>#DIV/0!</v>
      </c>
      <c r="K13" s="70" t="e">
        <f t="shared" si="4"/>
        <v>#DIV/0!</v>
      </c>
      <c r="L13" s="71" t="e">
        <f t="shared" si="5"/>
        <v>#DIV/0!</v>
      </c>
    </row>
    <row r="14" spans="1:12" ht="24.95" customHeight="1">
      <c r="A14" s="55">
        <v>44562</v>
      </c>
      <c r="B14" s="72"/>
      <c r="C14" s="65"/>
      <c r="D14" s="83">
        <f t="shared" si="0"/>
        <v>0</v>
      </c>
      <c r="E14" s="74"/>
      <c r="F14" s="74"/>
      <c r="G14" s="66">
        <f t="shared" si="1"/>
        <v>0</v>
      </c>
      <c r="H14" s="68" t="e">
        <f t="shared" si="2"/>
        <v>#DIV/0!</v>
      </c>
      <c r="I14" s="69" t="e">
        <f t="shared" si="3"/>
        <v>#DIV/0!</v>
      </c>
      <c r="J14" s="69" t="e">
        <f t="shared" si="6"/>
        <v>#DIV/0!</v>
      </c>
      <c r="K14" s="70" t="e">
        <f t="shared" si="4"/>
        <v>#DIV/0!</v>
      </c>
      <c r="L14" s="71" t="e">
        <f t="shared" si="5"/>
        <v>#DIV/0!</v>
      </c>
    </row>
    <row r="15" spans="1:12" ht="24.95" customHeight="1">
      <c r="A15" s="55">
        <v>44593</v>
      </c>
      <c r="B15" s="72"/>
      <c r="C15" s="65"/>
      <c r="D15" s="83">
        <f t="shared" si="0"/>
        <v>0</v>
      </c>
      <c r="E15" s="74"/>
      <c r="F15" s="74"/>
      <c r="G15" s="66">
        <f t="shared" si="1"/>
        <v>0</v>
      </c>
      <c r="H15" s="68" t="e">
        <f t="shared" si="2"/>
        <v>#DIV/0!</v>
      </c>
      <c r="I15" s="69" t="e">
        <f t="shared" si="3"/>
        <v>#DIV/0!</v>
      </c>
      <c r="J15" s="69" t="e">
        <f t="shared" si="6"/>
        <v>#DIV/0!</v>
      </c>
      <c r="K15" s="70" t="e">
        <f t="shared" si="4"/>
        <v>#DIV/0!</v>
      </c>
      <c r="L15" s="71" t="e">
        <f t="shared" si="5"/>
        <v>#DIV/0!</v>
      </c>
    </row>
    <row r="16" spans="1:12" ht="24.95" customHeight="1">
      <c r="A16" s="55">
        <v>44621</v>
      </c>
      <c r="B16" s="75"/>
      <c r="C16" s="76"/>
      <c r="D16" s="84">
        <f t="shared" si="0"/>
        <v>0</v>
      </c>
      <c r="E16" s="77"/>
      <c r="F16" s="77"/>
      <c r="G16" s="78">
        <f t="shared" si="1"/>
        <v>0</v>
      </c>
      <c r="H16" s="79" t="e">
        <f t="shared" si="2"/>
        <v>#DIV/0!</v>
      </c>
      <c r="I16" s="80" t="e">
        <f t="shared" si="3"/>
        <v>#DIV/0!</v>
      </c>
      <c r="J16" s="80" t="e">
        <f t="shared" si="6"/>
        <v>#DIV/0!</v>
      </c>
      <c r="K16" s="81" t="e">
        <f t="shared" si="4"/>
        <v>#DIV/0!</v>
      </c>
      <c r="L16" s="82" t="e">
        <f t="shared" si="5"/>
        <v>#DIV/0!</v>
      </c>
    </row>
    <row r="17" spans="1:12" ht="24.95" customHeight="1">
      <c r="A17" s="85" t="s">
        <v>81</v>
      </c>
      <c r="B17" s="86">
        <f t="shared" ref="B17:G17" si="7">SUM(B8:B16)</f>
        <v>19747</v>
      </c>
      <c r="C17" s="87">
        <f t="shared" si="7"/>
        <v>8107</v>
      </c>
      <c r="D17" s="88">
        <f t="shared" si="7"/>
        <v>11640</v>
      </c>
      <c r="E17" s="89">
        <f t="shared" si="7"/>
        <v>13</v>
      </c>
      <c r="F17" s="90">
        <f t="shared" si="7"/>
        <v>5</v>
      </c>
      <c r="G17" s="89">
        <f t="shared" si="7"/>
        <v>18</v>
      </c>
      <c r="H17" s="91" t="e">
        <f>AVERAGE(H8:H16)</f>
        <v>#DIV/0!</v>
      </c>
      <c r="I17" s="87" t="e">
        <f>AVERAGE(I8:I16)</f>
        <v>#DIV/0!</v>
      </c>
      <c r="J17" s="87" t="e">
        <f>AVERAGE(J8:J16)</f>
        <v>#DIV/0!</v>
      </c>
      <c r="K17" s="92" t="e">
        <f>AVERAGE(K8:K16)</f>
        <v>#DIV/0!</v>
      </c>
      <c r="L17" s="93" t="e">
        <f>AVERAGE(L8:L16)</f>
        <v>#DIV/0!</v>
      </c>
    </row>
    <row r="18" spans="1:12">
      <c r="A18" s="54"/>
      <c r="J18" s="94"/>
      <c r="K18" s="95" t="s">
        <v>19</v>
      </c>
      <c r="L18" s="95" t="s">
        <v>20</v>
      </c>
    </row>
    <row r="19" spans="1:12">
      <c r="A19" s="54"/>
    </row>
  </sheetData>
  <mergeCells count="5">
    <mergeCell ref="B1:D1"/>
    <mergeCell ref="F1:G1"/>
    <mergeCell ref="B2:D2"/>
    <mergeCell ref="F2:G2"/>
    <mergeCell ref="B3:D3"/>
  </mergeCells>
  <phoneticPr fontId="13"/>
  <pageMargins left="0.69861111111111107" right="0.69861111111111107" top="0.75" bottom="0.75" header="0.3" footer="0.3"/>
  <pageSetup paperSize="9" firstPageNumber="4294963191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37"/>
  <sheetViews>
    <sheetView topLeftCell="E1" zoomScaleSheetLayoutView="100" workbookViewId="0">
      <pane ySplit="1" topLeftCell="A5" activePane="bottomLeft" state="frozen"/>
      <selection pane="bottomLeft" activeCell="O5" sqref="O5"/>
    </sheetView>
  </sheetViews>
  <sheetFormatPr defaultColWidth="10" defaultRowHeight="29.25" customHeight="1"/>
  <cols>
    <col min="1" max="1" width="9.625" style="132" customWidth="1"/>
    <col min="2" max="2" width="10" style="132"/>
    <col min="3" max="3" width="17.25" style="132" customWidth="1"/>
    <col min="4" max="4" width="32.75" style="132" customWidth="1"/>
    <col min="5" max="5" width="6.875" style="132" customWidth="1"/>
    <col min="6" max="6" width="15.875" style="132" customWidth="1"/>
    <col min="7" max="7" width="13.125" style="132" customWidth="1"/>
    <col min="8" max="8" width="11.25" style="132" customWidth="1"/>
    <col min="9" max="9" width="15.875" style="132" customWidth="1"/>
    <col min="10" max="10" width="10" style="132"/>
    <col min="11" max="11" width="18.375" style="132" customWidth="1"/>
    <col min="12" max="12" width="9" style="132" customWidth="1"/>
    <col min="13" max="14" width="10" style="132"/>
    <col min="15" max="15" width="15.875" style="132" customWidth="1"/>
    <col min="16" max="16384" width="10" style="132"/>
  </cols>
  <sheetData>
    <row r="1" spans="1:15" ht="29.25" customHeight="1">
      <c r="A1" s="131" t="s">
        <v>21</v>
      </c>
      <c r="B1" s="131" t="s">
        <v>22</v>
      </c>
      <c r="C1" s="131" t="s">
        <v>23</v>
      </c>
      <c r="D1" s="131" t="s">
        <v>24</v>
      </c>
      <c r="E1" s="131" t="s">
        <v>25</v>
      </c>
      <c r="F1" s="131" t="s">
        <v>26</v>
      </c>
      <c r="G1" s="131" t="s">
        <v>27</v>
      </c>
      <c r="H1" s="131" t="s">
        <v>28</v>
      </c>
      <c r="I1" s="131" t="s">
        <v>29</v>
      </c>
      <c r="J1" s="131" t="s">
        <v>30</v>
      </c>
      <c r="K1" s="131" t="s">
        <v>31</v>
      </c>
      <c r="L1" s="131" t="s">
        <v>32</v>
      </c>
      <c r="M1" s="131" t="s">
        <v>33</v>
      </c>
      <c r="N1" s="131" t="s">
        <v>34</v>
      </c>
      <c r="O1" s="131" t="s">
        <v>35</v>
      </c>
    </row>
    <row r="2" spans="1:15" ht="29.25" customHeight="1">
      <c r="A2" s="133" t="s">
        <v>77</v>
      </c>
      <c r="B2" s="133" t="s">
        <v>78</v>
      </c>
      <c r="C2" s="133" t="s">
        <v>38</v>
      </c>
      <c r="D2" s="133" t="s">
        <v>74</v>
      </c>
      <c r="E2" s="133" t="s">
        <v>40</v>
      </c>
      <c r="F2" s="133" t="s">
        <v>79</v>
      </c>
      <c r="G2" s="133">
        <v>1.1872</v>
      </c>
      <c r="H2" s="133" t="s">
        <v>40</v>
      </c>
      <c r="I2" s="133" t="s">
        <v>80</v>
      </c>
      <c r="J2" s="133">
        <v>1.1861999999999999</v>
      </c>
      <c r="K2" s="133" t="s">
        <v>75</v>
      </c>
      <c r="L2" s="133" t="s">
        <v>76</v>
      </c>
      <c r="M2" s="133">
        <v>10</v>
      </c>
      <c r="N2" s="133">
        <v>0</v>
      </c>
      <c r="O2" s="133">
        <v>1000</v>
      </c>
    </row>
    <row r="3" spans="1:15" ht="29.25" customHeight="1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4"/>
      <c r="N3" s="134"/>
      <c r="O3" s="133"/>
    </row>
    <row r="4" spans="1:15" ht="29.25" customHeight="1">
      <c r="A4" s="133"/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4"/>
      <c r="O4" s="133"/>
    </row>
    <row r="5" spans="1:15" ht="29.25" customHeight="1">
      <c r="A5" s="133"/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136" t="s">
        <v>45</v>
      </c>
      <c r="M5" s="134">
        <f>SUM(M2:M4)</f>
        <v>10</v>
      </c>
      <c r="N5" s="134">
        <f>SUM(N2:N4)</f>
        <v>0</v>
      </c>
      <c r="O5" s="133">
        <f>SUM(O2:O4)</f>
        <v>1000</v>
      </c>
    </row>
    <row r="6" spans="1:15" ht="29.25" customHeight="1">
      <c r="M6" s="137"/>
      <c r="N6" s="137"/>
    </row>
    <row r="7" spans="1:15" ht="29.25" customHeight="1" thickBot="1">
      <c r="M7" s="137"/>
      <c r="N7" s="137"/>
    </row>
    <row r="8" spans="1:15" ht="29.25" customHeight="1" thickBot="1">
      <c r="C8" s="206" t="s">
        <v>46</v>
      </c>
      <c r="D8" s="207"/>
      <c r="F8" s="208" t="s">
        <v>47</v>
      </c>
      <c r="G8" s="209"/>
      <c r="H8" s="140" t="s">
        <v>48</v>
      </c>
      <c r="I8" s="141" t="s">
        <v>49</v>
      </c>
    </row>
    <row r="9" spans="1:15" ht="29.25" customHeight="1">
      <c r="C9" s="142" t="s">
        <v>50</v>
      </c>
      <c r="D9" s="143" t="s">
        <v>83</v>
      </c>
      <c r="F9" s="142" t="s">
        <v>87</v>
      </c>
      <c r="G9" s="149"/>
      <c r="H9" s="150">
        <v>0</v>
      </c>
      <c r="I9" s="151">
        <v>1</v>
      </c>
    </row>
    <row r="10" spans="1:15" ht="29.25" customHeight="1">
      <c r="C10" s="147" t="s">
        <v>51</v>
      </c>
      <c r="D10" s="148" t="s">
        <v>84</v>
      </c>
      <c r="F10" s="142"/>
      <c r="G10" s="149"/>
      <c r="H10" s="150"/>
      <c r="I10" s="151"/>
    </row>
    <row r="11" spans="1:15" ht="29.25" customHeight="1">
      <c r="C11" s="147" t="s">
        <v>52</v>
      </c>
      <c r="D11" s="148" t="s">
        <v>84</v>
      </c>
      <c r="F11" s="147"/>
      <c r="G11" s="149"/>
      <c r="H11" s="150"/>
      <c r="I11" s="151"/>
    </row>
    <row r="12" spans="1:15" ht="29.25" customHeight="1">
      <c r="C12" s="147" t="s">
        <v>53</v>
      </c>
      <c r="D12" s="148" t="s">
        <v>85</v>
      </c>
      <c r="F12" s="147"/>
      <c r="G12" s="149"/>
      <c r="H12" s="150"/>
      <c r="I12" s="151"/>
    </row>
    <row r="13" spans="1:15" ht="29.25" customHeight="1">
      <c r="C13" s="147" t="s">
        <v>54</v>
      </c>
      <c r="D13" s="148" t="s">
        <v>84</v>
      </c>
      <c r="F13" s="147"/>
      <c r="G13" s="149"/>
      <c r="H13" s="150"/>
      <c r="I13" s="151"/>
    </row>
    <row r="14" spans="1:15" ht="29.25" customHeight="1">
      <c r="C14" s="147" t="s">
        <v>55</v>
      </c>
      <c r="D14" s="152" t="s">
        <v>84</v>
      </c>
      <c r="F14" s="147"/>
      <c r="G14" s="149"/>
      <c r="H14" s="150"/>
      <c r="I14" s="151"/>
    </row>
    <row r="15" spans="1:15" ht="29.25" customHeight="1">
      <c r="C15" s="147" t="s">
        <v>56</v>
      </c>
      <c r="D15" s="148">
        <v>0</v>
      </c>
      <c r="F15" s="147"/>
      <c r="G15" s="149"/>
      <c r="H15" s="150"/>
      <c r="I15" s="151"/>
    </row>
    <row r="16" spans="1:15" ht="29.25" customHeight="1">
      <c r="C16" s="153" t="s">
        <v>57</v>
      </c>
      <c r="D16" s="154">
        <v>0</v>
      </c>
      <c r="F16" s="147"/>
      <c r="G16" s="149"/>
      <c r="H16" s="150"/>
      <c r="I16" s="151"/>
    </row>
    <row r="17" spans="3:10" ht="29.25" customHeight="1">
      <c r="C17" s="147" t="s">
        <v>58</v>
      </c>
      <c r="D17" s="148">
        <v>0</v>
      </c>
      <c r="F17" s="147"/>
      <c r="G17" s="149"/>
      <c r="H17" s="150"/>
      <c r="I17" s="151"/>
    </row>
    <row r="18" spans="3:10" ht="29.25" customHeight="1">
      <c r="C18" s="147" t="s">
        <v>59</v>
      </c>
      <c r="D18" s="152">
        <v>500</v>
      </c>
      <c r="F18" s="147"/>
      <c r="G18" s="149"/>
      <c r="H18" s="150"/>
      <c r="I18" s="151"/>
    </row>
    <row r="19" spans="3:10" ht="29.25" customHeight="1">
      <c r="C19" s="147" t="s">
        <v>60</v>
      </c>
      <c r="D19" s="148">
        <v>-500</v>
      </c>
      <c r="F19" s="142"/>
      <c r="G19" s="144"/>
      <c r="H19" s="145"/>
      <c r="I19" s="155"/>
    </row>
    <row r="20" spans="3:10" ht="29.25" customHeight="1">
      <c r="C20" s="147" t="s">
        <v>15</v>
      </c>
      <c r="D20" s="156"/>
      <c r="F20" s="147"/>
      <c r="G20" s="149"/>
      <c r="H20" s="150"/>
      <c r="I20" s="151"/>
    </row>
    <row r="21" spans="3:10" ht="29.25" customHeight="1">
      <c r="C21" s="147" t="s">
        <v>16</v>
      </c>
      <c r="D21" s="156"/>
      <c r="F21" s="147"/>
      <c r="G21" s="149"/>
      <c r="H21" s="150"/>
      <c r="I21" s="151"/>
    </row>
    <row r="22" spans="3:10" ht="29.25" customHeight="1">
      <c r="C22" s="147" t="s">
        <v>61</v>
      </c>
      <c r="D22" s="148"/>
      <c r="F22" s="147"/>
      <c r="G22" s="149"/>
      <c r="H22" s="150"/>
      <c r="I22" s="151"/>
    </row>
    <row r="23" spans="3:10" ht="29.25" customHeight="1">
      <c r="C23" s="147" t="s">
        <v>62</v>
      </c>
      <c r="D23" s="148"/>
      <c r="F23" s="147"/>
      <c r="G23" s="149"/>
      <c r="H23" s="150"/>
      <c r="I23" s="151"/>
    </row>
    <row r="24" spans="3:10" ht="29.25" customHeight="1">
      <c r="C24" s="147" t="s">
        <v>63</v>
      </c>
      <c r="D24" s="157" t="s">
        <v>86</v>
      </c>
      <c r="F24" s="147"/>
      <c r="G24" s="149"/>
      <c r="H24" s="150"/>
      <c r="I24" s="151"/>
    </row>
    <row r="25" spans="3:10" ht="29.25" customHeight="1">
      <c r="C25" s="158" t="s">
        <v>14</v>
      </c>
      <c r="D25" s="159"/>
      <c r="F25" s="147"/>
      <c r="G25" s="149"/>
      <c r="H25" s="150"/>
      <c r="I25" s="151"/>
    </row>
    <row r="26" spans="3:10" ht="29.25" customHeight="1">
      <c r="F26" s="147"/>
      <c r="G26" s="149"/>
      <c r="H26" s="150"/>
      <c r="I26" s="151"/>
    </row>
    <row r="27" spans="3:10" ht="29.25" customHeight="1">
      <c r="F27" s="158"/>
      <c r="G27" s="160"/>
      <c r="H27" s="161"/>
      <c r="I27" s="162"/>
    </row>
    <row r="28" spans="3:10" ht="29.25" customHeight="1">
      <c r="F28" s="163" t="s">
        <v>45</v>
      </c>
      <c r="G28" s="164">
        <f>SUM(G9:G27)</f>
        <v>0</v>
      </c>
      <c r="H28" s="164">
        <f>SUM(H9:H27)</f>
        <v>0</v>
      </c>
      <c r="I28" s="164">
        <f>SUM(I9:I27)</f>
        <v>1</v>
      </c>
    </row>
    <row r="31" spans="3:10" ht="29.25" customHeight="1">
      <c r="F31" s="208" t="s">
        <v>64</v>
      </c>
      <c r="G31" s="209"/>
      <c r="H31" s="140" t="s">
        <v>48</v>
      </c>
      <c r="I31" s="165" t="s">
        <v>49</v>
      </c>
      <c r="J31" s="166" t="s">
        <v>65</v>
      </c>
    </row>
    <row r="32" spans="3:10" ht="29.25" customHeight="1">
      <c r="F32" s="142" t="s">
        <v>66</v>
      </c>
      <c r="G32" s="144">
        <v>0</v>
      </c>
      <c r="H32" s="145">
        <v>0</v>
      </c>
      <c r="I32" s="167">
        <v>0</v>
      </c>
      <c r="J32" s="168">
        <v>0</v>
      </c>
    </row>
    <row r="33" spans="6:10" ht="29.25" customHeight="1">
      <c r="F33" s="147" t="s">
        <v>67</v>
      </c>
      <c r="G33" s="149">
        <v>0</v>
      </c>
      <c r="H33" s="149">
        <v>0</v>
      </c>
      <c r="I33" s="150">
        <v>0</v>
      </c>
      <c r="J33" s="169">
        <v>0</v>
      </c>
    </row>
    <row r="34" spans="6:10" ht="29.25" customHeight="1">
      <c r="F34" s="147" t="s">
        <v>68</v>
      </c>
      <c r="G34" s="149">
        <v>0</v>
      </c>
      <c r="H34" s="149">
        <v>0</v>
      </c>
      <c r="I34" s="150">
        <v>0</v>
      </c>
      <c r="J34" s="169">
        <v>0</v>
      </c>
    </row>
    <row r="35" spans="6:10" ht="29.25" customHeight="1">
      <c r="F35" s="147" t="s">
        <v>69</v>
      </c>
      <c r="G35" s="149">
        <v>0</v>
      </c>
      <c r="H35" s="149">
        <v>0</v>
      </c>
      <c r="I35" s="150">
        <v>0</v>
      </c>
      <c r="J35" s="169">
        <v>0</v>
      </c>
    </row>
    <row r="36" spans="6:10" ht="29.25" customHeight="1">
      <c r="F36" s="170" t="s">
        <v>70</v>
      </c>
      <c r="G36" s="171">
        <v>0</v>
      </c>
      <c r="H36" s="171">
        <v>0</v>
      </c>
      <c r="I36" s="172">
        <v>0</v>
      </c>
      <c r="J36" s="173">
        <v>0</v>
      </c>
    </row>
    <row r="37" spans="6:10" ht="29.25" customHeight="1">
      <c r="F37" s="135" t="s">
        <v>45</v>
      </c>
      <c r="G37" s="135"/>
      <c r="H37" s="135"/>
      <c r="I37" s="174"/>
      <c r="J37" s="175">
        <f>SUM(J32:J36)</f>
        <v>0</v>
      </c>
    </row>
  </sheetData>
  <mergeCells count="3">
    <mergeCell ref="C8:D8"/>
    <mergeCell ref="F8:G8"/>
    <mergeCell ref="F31:G31"/>
  </mergeCells>
  <phoneticPr fontId="13"/>
  <pageMargins left="0.70866141732283472" right="0.70866141732283472" top="0.74803149606299213" bottom="0.74803149606299213" header="0.31496062992125984" footer="0.31496062992125984"/>
  <pageSetup paperSize="9" scale="60" firstPageNumber="4294963191" orientation="landscape" horizont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5F8C1-D09B-4BAC-AEFC-93E015354FB8}">
  <dimension ref="A1:V81"/>
  <sheetViews>
    <sheetView topLeftCell="A30" zoomScaleSheetLayoutView="100" workbookViewId="0">
      <pane xSplit="1" topLeftCell="B1" activePane="topRight" state="frozen"/>
      <selection pane="topRight" activeCell="A34" sqref="A34"/>
    </sheetView>
  </sheetViews>
  <sheetFormatPr defaultColWidth="10" defaultRowHeight="29.25" customHeight="1"/>
  <cols>
    <col min="1" max="1" width="9.625" style="132" customWidth="1"/>
    <col min="2" max="2" width="10" style="132"/>
    <col min="3" max="3" width="17.25" style="132" customWidth="1"/>
    <col min="4" max="4" width="32.75" style="132" customWidth="1"/>
    <col min="5" max="5" width="6.875" style="132" customWidth="1"/>
    <col min="6" max="6" width="15.875" style="132" customWidth="1"/>
    <col min="7" max="7" width="13.125" style="132" customWidth="1"/>
    <col min="8" max="8" width="6.5" style="132" customWidth="1"/>
    <col min="9" max="9" width="15.875" style="132" customWidth="1"/>
    <col min="10" max="10" width="10" style="132"/>
    <col min="11" max="11" width="18.375" style="132" customWidth="1"/>
    <col min="12" max="12" width="9" style="132" customWidth="1"/>
    <col min="13" max="14" width="10" style="132"/>
    <col min="15" max="15" width="12.75" style="132" customWidth="1"/>
    <col min="16" max="16384" width="10" style="132"/>
  </cols>
  <sheetData>
    <row r="1" spans="1:20" ht="29.25" customHeight="1">
      <c r="A1" s="131" t="s">
        <v>21</v>
      </c>
      <c r="B1" s="131" t="s">
        <v>22</v>
      </c>
      <c r="C1" s="131" t="s">
        <v>23</v>
      </c>
      <c r="D1" s="131" t="s">
        <v>24</v>
      </c>
      <c r="E1" s="131" t="s">
        <v>25</v>
      </c>
      <c r="F1" s="131" t="s">
        <v>26</v>
      </c>
      <c r="G1" s="131" t="s">
        <v>27</v>
      </c>
      <c r="H1" s="131" t="s">
        <v>28</v>
      </c>
      <c r="I1" s="131" t="s">
        <v>29</v>
      </c>
      <c r="J1" s="131" t="s">
        <v>30</v>
      </c>
      <c r="K1" s="131" t="s">
        <v>31</v>
      </c>
      <c r="L1" s="131" t="s">
        <v>32</v>
      </c>
      <c r="M1" s="131" t="s">
        <v>33</v>
      </c>
      <c r="N1" s="131" t="s">
        <v>34</v>
      </c>
      <c r="O1" s="131" t="s">
        <v>35</v>
      </c>
    </row>
    <row r="2" spans="1:20" ht="29.25" customHeight="1">
      <c r="A2" s="184" t="s">
        <v>90</v>
      </c>
      <c r="B2" s="184" t="s">
        <v>78</v>
      </c>
      <c r="C2" s="184" t="s">
        <v>38</v>
      </c>
      <c r="D2" s="184" t="s">
        <v>39</v>
      </c>
      <c r="E2" s="184" t="s">
        <v>92</v>
      </c>
      <c r="F2" s="184" t="s">
        <v>94</v>
      </c>
      <c r="G2" s="184">
        <v>109.54</v>
      </c>
      <c r="H2" s="184" t="s">
        <v>92</v>
      </c>
      <c r="I2" s="184" t="s">
        <v>96</v>
      </c>
      <c r="J2" s="184">
        <v>109.44</v>
      </c>
      <c r="K2" s="184" t="s">
        <v>75</v>
      </c>
      <c r="L2" s="184" t="s">
        <v>76</v>
      </c>
      <c r="M2" s="184">
        <v>10</v>
      </c>
      <c r="N2" s="184">
        <v>0</v>
      </c>
      <c r="O2" s="184">
        <v>1000</v>
      </c>
    </row>
    <row r="3" spans="1:20" ht="29.25" customHeight="1">
      <c r="A3" s="184" t="s">
        <v>82</v>
      </c>
      <c r="B3" s="184" t="s">
        <v>78</v>
      </c>
      <c r="C3" s="184" t="s">
        <v>38</v>
      </c>
      <c r="D3" s="184" t="s">
        <v>91</v>
      </c>
      <c r="E3" s="184" t="s">
        <v>93</v>
      </c>
      <c r="F3" s="184" t="s">
        <v>95</v>
      </c>
      <c r="G3" s="184">
        <v>1.3883000000000001</v>
      </c>
      <c r="H3" s="184" t="s">
        <v>93</v>
      </c>
      <c r="I3" s="184" t="s">
        <v>97</v>
      </c>
      <c r="J3" s="184">
        <v>1.3891</v>
      </c>
      <c r="K3" s="184" t="s">
        <v>75</v>
      </c>
      <c r="L3" s="184" t="s">
        <v>73</v>
      </c>
      <c r="M3" s="184">
        <v>0</v>
      </c>
      <c r="N3" s="184">
        <v>-8</v>
      </c>
      <c r="O3" s="184">
        <v>-800</v>
      </c>
    </row>
    <row r="4" spans="1:20" ht="29.25" customHeight="1">
      <c r="A4" s="184" t="s">
        <v>98</v>
      </c>
      <c r="B4" s="184" t="s">
        <v>78</v>
      </c>
      <c r="C4" s="184" t="s">
        <v>38</v>
      </c>
      <c r="D4" s="184" t="s">
        <v>91</v>
      </c>
      <c r="E4" s="184" t="s">
        <v>93</v>
      </c>
      <c r="F4" s="184" t="s">
        <v>99</v>
      </c>
      <c r="G4" s="184">
        <v>152.12</v>
      </c>
      <c r="H4" s="184" t="s">
        <v>93</v>
      </c>
      <c r="I4" s="184" t="s">
        <v>100</v>
      </c>
      <c r="J4" s="184">
        <v>151.62</v>
      </c>
      <c r="K4" s="184" t="s">
        <v>101</v>
      </c>
      <c r="L4" s="184" t="s">
        <v>76</v>
      </c>
      <c r="M4" s="184">
        <v>50</v>
      </c>
      <c r="N4" s="184">
        <v>0</v>
      </c>
      <c r="O4" s="184">
        <v>5000</v>
      </c>
    </row>
    <row r="5" spans="1:20" ht="29.25" customHeight="1">
      <c r="A5" s="184" t="s">
        <v>102</v>
      </c>
      <c r="B5" s="184" t="s">
        <v>78</v>
      </c>
      <c r="C5" s="184" t="s">
        <v>38</v>
      </c>
      <c r="D5" s="184" t="s">
        <v>91</v>
      </c>
      <c r="E5" s="184" t="s">
        <v>93</v>
      </c>
      <c r="F5" s="184" t="s">
        <v>103</v>
      </c>
      <c r="G5" s="184">
        <v>87.75</v>
      </c>
      <c r="H5" s="184" t="s">
        <v>93</v>
      </c>
      <c r="I5" s="184" t="s">
        <v>104</v>
      </c>
      <c r="J5" s="184">
        <v>87.41</v>
      </c>
      <c r="K5" s="184" t="s">
        <v>75</v>
      </c>
      <c r="L5" s="184" t="s">
        <v>76</v>
      </c>
      <c r="M5" s="184">
        <v>34</v>
      </c>
      <c r="N5" s="184">
        <v>0</v>
      </c>
      <c r="O5" s="184">
        <v>3400</v>
      </c>
    </row>
    <row r="6" spans="1:20" ht="29.25" customHeight="1">
      <c r="A6" s="184" t="s">
        <v>105</v>
      </c>
      <c r="B6" s="184" t="s">
        <v>78</v>
      </c>
      <c r="C6" s="184" t="s">
        <v>38</v>
      </c>
      <c r="D6" s="184" t="s">
        <v>91</v>
      </c>
      <c r="E6" s="184" t="s">
        <v>93</v>
      </c>
      <c r="F6" s="184" t="s">
        <v>106</v>
      </c>
      <c r="G6" s="184">
        <v>129.94</v>
      </c>
      <c r="H6" s="184" t="s">
        <v>93</v>
      </c>
      <c r="I6" s="184" t="s">
        <v>107</v>
      </c>
      <c r="J6" s="184">
        <v>129.68</v>
      </c>
      <c r="K6" s="184" t="s">
        <v>75</v>
      </c>
      <c r="L6" s="184" t="s">
        <v>76</v>
      </c>
      <c r="M6" s="184">
        <v>26</v>
      </c>
      <c r="N6" s="184">
        <v>0</v>
      </c>
      <c r="O6" s="184">
        <v>2600</v>
      </c>
    </row>
    <row r="7" spans="1:20" ht="29.25" customHeight="1">
      <c r="A7" s="184" t="s">
        <v>98</v>
      </c>
      <c r="B7" s="184" t="s">
        <v>78</v>
      </c>
      <c r="C7" s="184" t="s">
        <v>38</v>
      </c>
      <c r="D7" s="184" t="s">
        <v>114</v>
      </c>
      <c r="E7" s="184" t="s">
        <v>93</v>
      </c>
      <c r="F7" s="184" t="s">
        <v>108</v>
      </c>
      <c r="G7" s="184">
        <v>152.09</v>
      </c>
      <c r="H7" s="184" t="s">
        <v>93</v>
      </c>
      <c r="I7" s="184" t="s">
        <v>109</v>
      </c>
      <c r="J7" s="184">
        <v>151.15</v>
      </c>
      <c r="K7" s="184" t="s">
        <v>75</v>
      </c>
      <c r="L7" s="184" t="s">
        <v>76</v>
      </c>
      <c r="M7" s="184">
        <v>6</v>
      </c>
      <c r="N7" s="184">
        <v>0</v>
      </c>
      <c r="O7" s="184">
        <v>600</v>
      </c>
    </row>
    <row r="8" spans="1:20" ht="29.25" customHeight="1">
      <c r="A8" s="184" t="s">
        <v>102</v>
      </c>
      <c r="B8" s="184" t="s">
        <v>78</v>
      </c>
      <c r="C8" s="184" t="s">
        <v>38</v>
      </c>
      <c r="D8" s="184" t="s">
        <v>91</v>
      </c>
      <c r="E8" s="184" t="s">
        <v>93</v>
      </c>
      <c r="F8" s="184" t="s">
        <v>112</v>
      </c>
      <c r="G8" s="184">
        <v>87.11</v>
      </c>
      <c r="H8" s="184" t="s">
        <v>93</v>
      </c>
      <c r="I8" s="184" t="s">
        <v>113</v>
      </c>
      <c r="J8" s="184">
        <v>87.01</v>
      </c>
      <c r="K8" s="184" t="s">
        <v>75</v>
      </c>
      <c r="L8" s="184" t="s">
        <v>76</v>
      </c>
      <c r="M8" s="184">
        <v>10</v>
      </c>
      <c r="N8" s="184">
        <v>0</v>
      </c>
      <c r="O8" s="184">
        <v>1000</v>
      </c>
    </row>
    <row r="9" spans="1:20" ht="29.25" customHeight="1">
      <c r="A9" s="184" t="s">
        <v>105</v>
      </c>
      <c r="B9" s="184" t="s">
        <v>78</v>
      </c>
      <c r="C9" s="184" t="s">
        <v>38</v>
      </c>
      <c r="D9" s="184" t="s">
        <v>91</v>
      </c>
      <c r="E9" s="184" t="s">
        <v>93</v>
      </c>
      <c r="F9" s="184" t="s">
        <v>110</v>
      </c>
      <c r="G9" s="184">
        <v>129.63</v>
      </c>
      <c r="H9" s="184" t="s">
        <v>93</v>
      </c>
      <c r="I9" s="184" t="s">
        <v>111</v>
      </c>
      <c r="J9" s="184">
        <v>129.24</v>
      </c>
      <c r="K9" s="184" t="s">
        <v>75</v>
      </c>
      <c r="L9" s="184" t="s">
        <v>76</v>
      </c>
      <c r="M9" s="184">
        <v>39</v>
      </c>
      <c r="N9" s="184">
        <v>0</v>
      </c>
      <c r="O9" s="184">
        <v>3900</v>
      </c>
    </row>
    <row r="10" spans="1:20" ht="29.25" customHeight="1">
      <c r="A10" s="184" t="s">
        <v>77</v>
      </c>
      <c r="B10" s="184" t="s">
        <v>78</v>
      </c>
      <c r="C10" s="184" t="s">
        <v>38</v>
      </c>
      <c r="D10" s="184" t="s">
        <v>74</v>
      </c>
      <c r="E10" s="184" t="s">
        <v>92</v>
      </c>
      <c r="F10" s="184" t="s">
        <v>118</v>
      </c>
      <c r="G10" s="184">
        <v>1.1848000000000001</v>
      </c>
      <c r="H10" s="184" t="s">
        <v>92</v>
      </c>
      <c r="I10" s="184" t="s">
        <v>117</v>
      </c>
      <c r="J10" s="184">
        <v>1.1882999999999999</v>
      </c>
      <c r="K10" s="184" t="s">
        <v>75</v>
      </c>
      <c r="L10" s="184" t="s">
        <v>73</v>
      </c>
      <c r="M10" s="184">
        <v>0</v>
      </c>
      <c r="N10" s="184">
        <v>-35</v>
      </c>
      <c r="O10" s="184">
        <v>-3500</v>
      </c>
    </row>
    <row r="11" spans="1:20" ht="29.25" customHeight="1">
      <c r="A11" s="184" t="s">
        <v>115</v>
      </c>
      <c r="B11" s="184" t="s">
        <v>116</v>
      </c>
      <c r="C11" s="184" t="s">
        <v>38</v>
      </c>
      <c r="D11" s="184" t="s">
        <v>124</v>
      </c>
      <c r="E11" s="184" t="s">
        <v>92</v>
      </c>
      <c r="F11" s="184" t="s">
        <v>119</v>
      </c>
      <c r="G11" s="184">
        <v>81.03</v>
      </c>
      <c r="H11" s="184" t="s">
        <v>92</v>
      </c>
      <c r="I11" s="184" t="s">
        <v>122</v>
      </c>
      <c r="J11" s="184">
        <v>80.900000000000006</v>
      </c>
      <c r="K11" s="184" t="s">
        <v>75</v>
      </c>
      <c r="L11" s="184" t="s">
        <v>73</v>
      </c>
      <c r="M11" s="184">
        <v>0</v>
      </c>
      <c r="N11" s="184">
        <v>-13</v>
      </c>
      <c r="O11" s="184">
        <v>-1300</v>
      </c>
    </row>
    <row r="12" spans="1:20" ht="29.25" customHeight="1">
      <c r="A12" s="184" t="s">
        <v>102</v>
      </c>
      <c r="B12" s="184" t="s">
        <v>116</v>
      </c>
      <c r="C12" s="184" t="s">
        <v>38</v>
      </c>
      <c r="D12" s="184" t="s">
        <v>91</v>
      </c>
      <c r="E12" s="184" t="s">
        <v>92</v>
      </c>
      <c r="F12" s="184" t="s">
        <v>120</v>
      </c>
      <c r="G12" s="184">
        <v>86.7</v>
      </c>
      <c r="H12" s="184" t="s">
        <v>92</v>
      </c>
      <c r="I12" s="184" t="s">
        <v>121</v>
      </c>
      <c r="J12" s="184">
        <v>86.9</v>
      </c>
      <c r="K12" s="184" t="s">
        <v>123</v>
      </c>
      <c r="L12" s="184" t="s">
        <v>73</v>
      </c>
      <c r="M12" s="184">
        <v>0</v>
      </c>
      <c r="N12" s="184">
        <v>-20</v>
      </c>
      <c r="O12" s="184">
        <v>-2000</v>
      </c>
    </row>
    <row r="13" spans="1:20" ht="29.25" customHeight="1">
      <c r="A13" s="185" t="s">
        <v>77</v>
      </c>
      <c r="B13" s="185" t="s">
        <v>78</v>
      </c>
      <c r="C13" s="185" t="s">
        <v>177</v>
      </c>
      <c r="D13" s="184" t="s">
        <v>91</v>
      </c>
      <c r="E13" s="184" t="s">
        <v>93</v>
      </c>
      <c r="F13" s="184" t="s">
        <v>125</v>
      </c>
      <c r="G13" s="184">
        <v>1.1824699999999999</v>
      </c>
      <c r="H13" s="184" t="s">
        <v>93</v>
      </c>
      <c r="I13" s="184" t="s">
        <v>126</v>
      </c>
      <c r="J13" s="184">
        <v>1.1815</v>
      </c>
      <c r="K13" s="184" t="s">
        <v>75</v>
      </c>
      <c r="L13" s="184" t="s">
        <v>76</v>
      </c>
      <c r="M13" s="184">
        <v>1.45</v>
      </c>
      <c r="N13" s="184">
        <v>0</v>
      </c>
      <c r="O13" s="184">
        <v>145</v>
      </c>
      <c r="P13" s="179" t="s">
        <v>129</v>
      </c>
      <c r="Q13" s="180"/>
      <c r="R13" s="180"/>
      <c r="S13" s="180"/>
      <c r="T13" s="180"/>
    </row>
    <row r="14" spans="1:20" ht="29.25" customHeight="1">
      <c r="A14" s="185" t="s">
        <v>77</v>
      </c>
      <c r="B14" s="185" t="s">
        <v>78</v>
      </c>
      <c r="C14" s="185" t="s">
        <v>177</v>
      </c>
      <c r="D14" s="184" t="s">
        <v>91</v>
      </c>
      <c r="E14" s="184" t="s">
        <v>93</v>
      </c>
      <c r="F14" s="184" t="s">
        <v>127</v>
      </c>
      <c r="G14" s="184">
        <v>1.18066</v>
      </c>
      <c r="H14" s="184" t="s">
        <v>93</v>
      </c>
      <c r="I14" s="184" t="s">
        <v>128</v>
      </c>
      <c r="J14" s="184">
        <v>1.1789700000000001</v>
      </c>
      <c r="K14" s="184" t="s">
        <v>75</v>
      </c>
      <c r="L14" s="184" t="s">
        <v>76</v>
      </c>
      <c r="M14" s="184">
        <v>1.84</v>
      </c>
      <c r="N14" s="184">
        <v>0</v>
      </c>
      <c r="O14" s="184">
        <v>184</v>
      </c>
      <c r="P14" s="179" t="s">
        <v>130</v>
      </c>
      <c r="Q14" s="180"/>
      <c r="R14" s="180"/>
      <c r="S14" s="180"/>
      <c r="T14" s="180"/>
    </row>
    <row r="15" spans="1:20" ht="29.25" customHeight="1">
      <c r="A15" s="185" t="s">
        <v>98</v>
      </c>
      <c r="B15" s="185" t="s">
        <v>78</v>
      </c>
      <c r="C15" s="185" t="s">
        <v>177</v>
      </c>
      <c r="D15" s="184" t="s">
        <v>91</v>
      </c>
      <c r="E15" s="184" t="s">
        <v>93</v>
      </c>
      <c r="F15" s="184" t="s">
        <v>131</v>
      </c>
      <c r="G15" s="184">
        <v>152.71899999999999</v>
      </c>
      <c r="H15" s="184" t="s">
        <v>93</v>
      </c>
      <c r="I15" s="184" t="s">
        <v>132</v>
      </c>
      <c r="J15" s="184">
        <v>152.58099999999999</v>
      </c>
      <c r="K15" s="184" t="s">
        <v>133</v>
      </c>
      <c r="L15" s="184" t="s">
        <v>76</v>
      </c>
      <c r="M15" s="184">
        <v>1.38</v>
      </c>
      <c r="N15" s="184">
        <v>0</v>
      </c>
      <c r="O15" s="184">
        <v>138</v>
      </c>
    </row>
    <row r="16" spans="1:20" ht="29.25" customHeight="1">
      <c r="A16" s="185" t="s">
        <v>82</v>
      </c>
      <c r="B16" s="185" t="s">
        <v>78</v>
      </c>
      <c r="C16" s="185" t="s">
        <v>177</v>
      </c>
      <c r="D16" s="184" t="s">
        <v>91</v>
      </c>
      <c r="E16" s="184" t="s">
        <v>93</v>
      </c>
      <c r="F16" s="184" t="s">
        <v>134</v>
      </c>
      <c r="G16" s="184">
        <v>1.38703</v>
      </c>
      <c r="H16" s="184" t="s">
        <v>93</v>
      </c>
      <c r="I16" s="184" t="s">
        <v>135</v>
      </c>
      <c r="J16" s="184">
        <v>1.3814500000000001</v>
      </c>
      <c r="K16" s="184" t="s">
        <v>75</v>
      </c>
      <c r="L16" s="184" t="s">
        <v>76</v>
      </c>
      <c r="M16" s="184">
        <v>6.19</v>
      </c>
      <c r="N16" s="184">
        <v>0</v>
      </c>
      <c r="O16" s="184">
        <v>619</v>
      </c>
    </row>
    <row r="17" spans="1:22" ht="29.25" customHeight="1">
      <c r="A17" s="185" t="s">
        <v>115</v>
      </c>
      <c r="B17" s="185" t="s">
        <v>78</v>
      </c>
      <c r="C17" s="185" t="s">
        <v>177</v>
      </c>
      <c r="D17" s="184" t="s">
        <v>91</v>
      </c>
      <c r="E17" s="184" t="s">
        <v>93</v>
      </c>
      <c r="F17" s="184" t="s">
        <v>136</v>
      </c>
      <c r="G17" s="184">
        <v>81.070999999999998</v>
      </c>
      <c r="H17" s="184" t="s">
        <v>93</v>
      </c>
      <c r="I17" s="184" t="s">
        <v>137</v>
      </c>
      <c r="J17" s="184">
        <v>80.91</v>
      </c>
      <c r="K17" s="184" t="s">
        <v>75</v>
      </c>
      <c r="L17" s="184" t="s">
        <v>76</v>
      </c>
      <c r="M17" s="184">
        <v>1.61</v>
      </c>
      <c r="N17" s="184">
        <v>0</v>
      </c>
      <c r="O17" s="184">
        <v>161</v>
      </c>
    </row>
    <row r="18" spans="1:22" ht="27.75" customHeight="1">
      <c r="A18" s="185" t="s">
        <v>82</v>
      </c>
      <c r="B18" s="185" t="s">
        <v>78</v>
      </c>
      <c r="C18" s="185" t="s">
        <v>177</v>
      </c>
      <c r="D18" s="184" t="s">
        <v>138</v>
      </c>
      <c r="E18" s="184" t="s">
        <v>93</v>
      </c>
      <c r="F18" s="184" t="s">
        <v>139</v>
      </c>
      <c r="G18" s="184">
        <v>1.3832599999999999</v>
      </c>
      <c r="H18" s="184" t="s">
        <v>93</v>
      </c>
      <c r="I18" s="184" t="s">
        <v>135</v>
      </c>
      <c r="J18" s="184">
        <v>1.3875500000000001</v>
      </c>
      <c r="K18" s="184" t="s">
        <v>140</v>
      </c>
      <c r="L18" s="184" t="s">
        <v>73</v>
      </c>
      <c r="M18" s="184">
        <v>0</v>
      </c>
      <c r="N18" s="184">
        <v>-5.07</v>
      </c>
      <c r="O18" s="184">
        <v>-507</v>
      </c>
    </row>
    <row r="19" spans="1:22" s="186" customFormat="1" ht="29.25" customHeight="1">
      <c r="A19" s="187" t="s">
        <v>105</v>
      </c>
      <c r="B19" s="187" t="s">
        <v>78</v>
      </c>
      <c r="C19" s="187" t="s">
        <v>178</v>
      </c>
      <c r="D19" s="187" t="s">
        <v>158</v>
      </c>
      <c r="E19" s="187" t="s">
        <v>157</v>
      </c>
      <c r="F19" s="187" t="s">
        <v>149</v>
      </c>
      <c r="G19" s="187">
        <v>129.03100000000001</v>
      </c>
      <c r="H19" s="187" t="s">
        <v>93</v>
      </c>
      <c r="I19" s="187" t="s">
        <v>150</v>
      </c>
      <c r="J19" s="187">
        <v>128.977</v>
      </c>
      <c r="K19" s="187" t="s">
        <v>75</v>
      </c>
      <c r="L19" s="187" t="s">
        <v>76</v>
      </c>
      <c r="M19" s="187">
        <v>5.4</v>
      </c>
      <c r="N19" s="187">
        <v>0</v>
      </c>
      <c r="O19" s="187">
        <v>5400</v>
      </c>
      <c r="P19" s="188" t="s">
        <v>180</v>
      </c>
      <c r="Q19" s="189"/>
      <c r="R19" s="189"/>
      <c r="S19" s="189"/>
      <c r="T19" s="189"/>
      <c r="U19" s="189"/>
      <c r="V19" s="191"/>
    </row>
    <row r="20" spans="1:22" s="186" customFormat="1" ht="29.25" customHeight="1">
      <c r="A20" s="187" t="s">
        <v>82</v>
      </c>
      <c r="B20" s="187" t="s">
        <v>78</v>
      </c>
      <c r="C20" s="187" t="s">
        <v>178</v>
      </c>
      <c r="D20" s="187" t="s">
        <v>160</v>
      </c>
      <c r="E20" s="187" t="s">
        <v>92</v>
      </c>
      <c r="F20" s="187" t="s">
        <v>151</v>
      </c>
      <c r="G20" s="187">
        <v>1.38513</v>
      </c>
      <c r="H20" s="187" t="s">
        <v>92</v>
      </c>
      <c r="I20" s="187" t="s">
        <v>152</v>
      </c>
      <c r="J20" s="187">
        <v>1.3847100000000001</v>
      </c>
      <c r="K20" s="187" t="s">
        <v>75</v>
      </c>
      <c r="L20" s="187" t="s">
        <v>76</v>
      </c>
      <c r="M20" s="187">
        <v>4.2</v>
      </c>
      <c r="N20" s="187">
        <v>0</v>
      </c>
      <c r="O20" s="187">
        <v>4596</v>
      </c>
      <c r="P20" s="190" t="s">
        <v>179</v>
      </c>
      <c r="Q20" s="189"/>
      <c r="R20" s="189"/>
      <c r="S20" s="189"/>
      <c r="T20" s="189"/>
      <c r="U20" s="189"/>
      <c r="V20" s="191"/>
    </row>
    <row r="21" spans="1:22" s="186" customFormat="1" ht="29.25" customHeight="1">
      <c r="A21" s="187" t="s">
        <v>77</v>
      </c>
      <c r="B21" s="187" t="s">
        <v>78</v>
      </c>
      <c r="C21" s="187" t="s">
        <v>178</v>
      </c>
      <c r="D21" s="187" t="s">
        <v>124</v>
      </c>
      <c r="E21" s="187" t="s">
        <v>92</v>
      </c>
      <c r="F21" s="187" t="s">
        <v>153</v>
      </c>
      <c r="G21" s="187">
        <v>1.1776899999999999</v>
      </c>
      <c r="H21" s="187" t="s">
        <v>92</v>
      </c>
      <c r="I21" s="187" t="s">
        <v>155</v>
      </c>
      <c r="J21" s="187">
        <v>1.17717</v>
      </c>
      <c r="K21" s="187" t="s">
        <v>75</v>
      </c>
      <c r="L21" s="187" t="s">
        <v>76</v>
      </c>
      <c r="M21" s="187">
        <v>5.2</v>
      </c>
      <c r="N21" s="187">
        <v>0</v>
      </c>
      <c r="O21" s="187">
        <v>5689</v>
      </c>
    </row>
    <row r="22" spans="1:22" s="186" customFormat="1" ht="29.25" customHeight="1">
      <c r="A22" s="187" t="s">
        <v>98</v>
      </c>
      <c r="B22" s="187" t="s">
        <v>78</v>
      </c>
      <c r="C22" s="187" t="s">
        <v>178</v>
      </c>
      <c r="D22" s="187" t="s">
        <v>158</v>
      </c>
      <c r="E22" s="187" t="s">
        <v>159</v>
      </c>
      <c r="F22" s="187" t="s">
        <v>154</v>
      </c>
      <c r="G22" s="187">
        <v>151.15799999999999</v>
      </c>
      <c r="H22" s="187" t="s">
        <v>93</v>
      </c>
      <c r="I22" s="187" t="s">
        <v>156</v>
      </c>
      <c r="J22" s="187">
        <v>151.05600000000001</v>
      </c>
      <c r="K22" s="187" t="s">
        <v>75</v>
      </c>
      <c r="L22" s="187" t="s">
        <v>76</v>
      </c>
      <c r="M22" s="187">
        <v>10.199999999999999</v>
      </c>
      <c r="N22" s="187">
        <v>0</v>
      </c>
      <c r="O22" s="187">
        <v>10200</v>
      </c>
    </row>
    <row r="23" spans="1:22" s="186" customFormat="1" ht="29.25" customHeight="1">
      <c r="A23" s="187" t="s">
        <v>82</v>
      </c>
      <c r="B23" s="187" t="s">
        <v>78</v>
      </c>
      <c r="C23" s="187" t="s">
        <v>178</v>
      </c>
      <c r="D23" s="187" t="s">
        <v>124</v>
      </c>
      <c r="E23" s="187" t="s">
        <v>93</v>
      </c>
      <c r="F23" s="187" t="s">
        <v>161</v>
      </c>
      <c r="G23" s="187">
        <v>1.3823099999999999</v>
      </c>
      <c r="H23" s="187" t="s">
        <v>93</v>
      </c>
      <c r="I23" s="187" t="s">
        <v>163</v>
      </c>
      <c r="J23" s="187">
        <v>1.3847100000000001</v>
      </c>
      <c r="K23" s="187" t="s">
        <v>75</v>
      </c>
      <c r="L23" s="187" t="s">
        <v>76</v>
      </c>
      <c r="M23" s="187">
        <v>4.2</v>
      </c>
      <c r="N23" s="187">
        <v>0</v>
      </c>
      <c r="O23" s="187">
        <v>4596</v>
      </c>
    </row>
    <row r="24" spans="1:22" s="186" customFormat="1" ht="29.25" customHeight="1">
      <c r="A24" s="187" t="s">
        <v>98</v>
      </c>
      <c r="B24" s="187" t="s">
        <v>78</v>
      </c>
      <c r="C24" s="187" t="s">
        <v>178</v>
      </c>
      <c r="D24" s="187" t="s">
        <v>158</v>
      </c>
      <c r="E24" s="187" t="s">
        <v>93</v>
      </c>
      <c r="F24" s="187" t="s">
        <v>162</v>
      </c>
      <c r="G24" s="187">
        <v>151.03700000000001</v>
      </c>
      <c r="H24" s="187" t="s">
        <v>93</v>
      </c>
      <c r="I24" s="187" t="s">
        <v>164</v>
      </c>
      <c r="J24" s="187">
        <v>151.15899999999999</v>
      </c>
      <c r="K24" s="187" t="s">
        <v>123</v>
      </c>
      <c r="L24" s="187" t="s">
        <v>73</v>
      </c>
      <c r="M24" s="187">
        <v>0</v>
      </c>
      <c r="N24" s="187">
        <v>-12.2</v>
      </c>
      <c r="O24" s="187">
        <v>-12200</v>
      </c>
    </row>
    <row r="25" spans="1:22" s="186" customFormat="1" ht="29.25" customHeight="1">
      <c r="A25" s="187" t="s">
        <v>98</v>
      </c>
      <c r="B25" s="187" t="s">
        <v>78</v>
      </c>
      <c r="C25" s="187" t="s">
        <v>178</v>
      </c>
      <c r="D25" s="187" t="s">
        <v>158</v>
      </c>
      <c r="E25" s="187" t="s">
        <v>93</v>
      </c>
      <c r="F25" s="187" t="s">
        <v>165</v>
      </c>
      <c r="G25" s="187">
        <v>151.143</v>
      </c>
      <c r="H25" s="187" t="s">
        <v>93</v>
      </c>
      <c r="I25" s="187" t="s">
        <v>166</v>
      </c>
      <c r="J25" s="187">
        <v>151.1</v>
      </c>
      <c r="K25" s="187" t="s">
        <v>75</v>
      </c>
      <c r="L25" s="187" t="s">
        <v>76</v>
      </c>
      <c r="M25" s="187">
        <v>4.3</v>
      </c>
      <c r="N25" s="187">
        <v>0</v>
      </c>
      <c r="O25" s="187">
        <v>4300</v>
      </c>
    </row>
    <row r="26" spans="1:22" s="186" customFormat="1" ht="29.25" customHeight="1">
      <c r="A26" s="187" t="s">
        <v>77</v>
      </c>
      <c r="B26" s="187" t="s">
        <v>78</v>
      </c>
      <c r="C26" s="187" t="s">
        <v>178</v>
      </c>
      <c r="D26" s="187" t="s">
        <v>124</v>
      </c>
      <c r="E26" s="187" t="s">
        <v>191</v>
      </c>
      <c r="F26" s="187" t="s">
        <v>167</v>
      </c>
      <c r="G26" s="187">
        <v>1.1766300000000001</v>
      </c>
      <c r="H26" s="187" t="s">
        <v>191</v>
      </c>
      <c r="I26" s="187" t="s">
        <v>168</v>
      </c>
      <c r="J26" s="187">
        <v>1.1760900000000001</v>
      </c>
      <c r="K26" s="187" t="s">
        <v>75</v>
      </c>
      <c r="L26" s="187" t="s">
        <v>76</v>
      </c>
      <c r="M26" s="187">
        <v>5.4</v>
      </c>
      <c r="N26" s="187">
        <v>0</v>
      </c>
      <c r="O26" s="187">
        <v>5902</v>
      </c>
    </row>
    <row r="27" spans="1:22" s="186" customFormat="1" ht="29.25" customHeight="1">
      <c r="A27" s="187" t="s">
        <v>98</v>
      </c>
      <c r="B27" s="187" t="s">
        <v>78</v>
      </c>
      <c r="C27" s="187" t="s">
        <v>178</v>
      </c>
      <c r="D27" s="187" t="s">
        <v>158</v>
      </c>
      <c r="E27" s="187" t="s">
        <v>93</v>
      </c>
      <c r="F27" s="187" t="s">
        <v>169</v>
      </c>
      <c r="G27" s="187">
        <v>150.78700000000001</v>
      </c>
      <c r="H27" s="187" t="s">
        <v>93</v>
      </c>
      <c r="I27" s="187" t="s">
        <v>170</v>
      </c>
      <c r="J27" s="187">
        <v>150.65899999999999</v>
      </c>
      <c r="K27" s="187" t="s">
        <v>75</v>
      </c>
      <c r="L27" s="187" t="s">
        <v>76</v>
      </c>
      <c r="M27" s="187">
        <v>12.8</v>
      </c>
      <c r="N27" s="187">
        <v>0</v>
      </c>
      <c r="O27" s="187">
        <v>12800</v>
      </c>
    </row>
    <row r="28" spans="1:22" s="186" customFormat="1" ht="29.25" customHeight="1">
      <c r="A28" s="187" t="s">
        <v>77</v>
      </c>
      <c r="B28" s="187" t="s">
        <v>78</v>
      </c>
      <c r="C28" s="187" t="s">
        <v>178</v>
      </c>
      <c r="D28" s="187" t="s">
        <v>124</v>
      </c>
      <c r="E28" s="187" t="s">
        <v>191</v>
      </c>
      <c r="F28" s="187" t="s">
        <v>171</v>
      </c>
      <c r="G28" s="187">
        <v>1.1761999999999999</v>
      </c>
      <c r="H28" s="187" t="s">
        <v>191</v>
      </c>
      <c r="I28" s="187" t="s">
        <v>172</v>
      </c>
      <c r="J28" s="187">
        <v>1.17503</v>
      </c>
      <c r="K28" s="187" t="s">
        <v>75</v>
      </c>
      <c r="L28" s="187" t="s">
        <v>76</v>
      </c>
      <c r="M28" s="187">
        <v>11.7</v>
      </c>
      <c r="N28" s="187">
        <v>0</v>
      </c>
      <c r="O28" s="187">
        <v>12799</v>
      </c>
    </row>
    <row r="29" spans="1:22" s="186" customFormat="1" ht="29.25" customHeight="1">
      <c r="A29" s="187" t="s">
        <v>173</v>
      </c>
      <c r="B29" s="187" t="s">
        <v>78</v>
      </c>
      <c r="C29" s="187" t="s">
        <v>178</v>
      </c>
      <c r="D29" s="187" t="s">
        <v>189</v>
      </c>
      <c r="E29" s="187" t="s">
        <v>190</v>
      </c>
      <c r="F29" s="187" t="s">
        <v>174</v>
      </c>
      <c r="G29" s="187">
        <v>0.76267099999999999</v>
      </c>
      <c r="H29" s="187" t="s">
        <v>190</v>
      </c>
      <c r="I29" s="187" t="s">
        <v>175</v>
      </c>
      <c r="J29" s="187">
        <v>0.72616000000000003</v>
      </c>
      <c r="K29" s="187" t="s">
        <v>75</v>
      </c>
      <c r="L29" s="187" t="s">
        <v>76</v>
      </c>
      <c r="M29" s="187">
        <v>5.5</v>
      </c>
      <c r="N29" s="187">
        <v>0</v>
      </c>
      <c r="O29" s="187">
        <v>6028</v>
      </c>
    </row>
    <row r="30" spans="1:22" s="186" customFormat="1" ht="29.25" customHeight="1">
      <c r="A30" s="187" t="s">
        <v>82</v>
      </c>
      <c r="B30" s="187" t="s">
        <v>78</v>
      </c>
      <c r="C30" s="187" t="s">
        <v>178</v>
      </c>
      <c r="D30" s="187" t="s">
        <v>124</v>
      </c>
      <c r="E30" s="187" t="s">
        <v>191</v>
      </c>
      <c r="F30" s="187" t="s">
        <v>174</v>
      </c>
      <c r="G30" s="187">
        <v>1.37538</v>
      </c>
      <c r="H30" s="187" t="s">
        <v>191</v>
      </c>
      <c r="I30" s="187" t="s">
        <v>176</v>
      </c>
      <c r="J30" s="187">
        <v>1.3746400000000001</v>
      </c>
      <c r="K30" s="187" t="s">
        <v>75</v>
      </c>
      <c r="L30" s="187" t="s">
        <v>76</v>
      </c>
      <c r="M30" s="187">
        <v>7.4</v>
      </c>
      <c r="N30" s="187">
        <v>0</v>
      </c>
      <c r="O30" s="187">
        <v>8110</v>
      </c>
    </row>
    <row r="31" spans="1:22" s="186" customFormat="1" ht="29.25" customHeight="1">
      <c r="A31" s="187" t="s">
        <v>98</v>
      </c>
      <c r="B31" s="187" t="s">
        <v>116</v>
      </c>
      <c r="C31" s="187" t="s">
        <v>178</v>
      </c>
      <c r="D31" s="187" t="s">
        <v>124</v>
      </c>
      <c r="E31" s="187" t="s">
        <v>192</v>
      </c>
      <c r="F31" s="187" t="s">
        <v>186</v>
      </c>
      <c r="G31" s="187">
        <v>150.79400000000001</v>
      </c>
      <c r="H31" s="187" t="s">
        <v>192</v>
      </c>
      <c r="I31" s="187" t="s">
        <v>187</v>
      </c>
      <c r="J31" s="187">
        <v>151.00200000000001</v>
      </c>
      <c r="K31" s="187" t="s">
        <v>75</v>
      </c>
      <c r="L31" s="187" t="s">
        <v>76</v>
      </c>
      <c r="M31" s="187">
        <v>20.8</v>
      </c>
      <c r="N31" s="187">
        <v>0</v>
      </c>
      <c r="O31" s="187">
        <v>20800</v>
      </c>
    </row>
    <row r="32" spans="1:22" s="186" customFormat="1" ht="29.25" customHeight="1">
      <c r="A32" s="177" t="s">
        <v>105</v>
      </c>
      <c r="B32" s="177" t="s">
        <v>116</v>
      </c>
      <c r="C32" s="177" t="s">
        <v>193</v>
      </c>
      <c r="D32" s="177" t="s">
        <v>91</v>
      </c>
      <c r="E32" s="177" t="s">
        <v>191</v>
      </c>
      <c r="F32" s="177" t="s">
        <v>194</v>
      </c>
      <c r="G32" s="177">
        <v>128.05799999999999</v>
      </c>
      <c r="H32" s="177" t="s">
        <v>191</v>
      </c>
      <c r="I32" s="177" t="s">
        <v>195</v>
      </c>
      <c r="J32" s="177">
        <v>128.745</v>
      </c>
      <c r="K32" s="177" t="s">
        <v>75</v>
      </c>
      <c r="L32" s="177" t="s">
        <v>76</v>
      </c>
      <c r="M32" s="177">
        <v>19.7</v>
      </c>
      <c r="N32" s="177">
        <v>0</v>
      </c>
      <c r="O32" s="177">
        <v>985</v>
      </c>
      <c r="P32" s="193"/>
      <c r="Q32" s="194"/>
      <c r="R32" s="194"/>
      <c r="S32" s="194"/>
      <c r="T32" s="194"/>
      <c r="U32" s="194"/>
    </row>
    <row r="33" spans="1:15" s="186" customFormat="1" ht="29.25" customHeight="1">
      <c r="A33" s="177" t="s">
        <v>98</v>
      </c>
      <c r="B33" s="177" t="s">
        <v>116</v>
      </c>
      <c r="C33" s="177" t="s">
        <v>193</v>
      </c>
      <c r="D33" s="177" t="s">
        <v>124</v>
      </c>
      <c r="E33" s="177" t="s">
        <v>191</v>
      </c>
      <c r="F33" s="177" t="s">
        <v>196</v>
      </c>
      <c r="G33" s="177">
        <v>149.83000000000001</v>
      </c>
      <c r="H33" s="177" t="s">
        <v>191</v>
      </c>
      <c r="I33" s="177" t="s">
        <v>197</v>
      </c>
      <c r="J33" s="177">
        <v>150.208</v>
      </c>
      <c r="K33" s="177" t="s">
        <v>75</v>
      </c>
      <c r="L33" s="177" t="s">
        <v>76</v>
      </c>
      <c r="M33" s="177">
        <v>37.799999999999997</v>
      </c>
      <c r="N33" s="177">
        <v>0</v>
      </c>
      <c r="O33" s="177">
        <v>1890</v>
      </c>
    </row>
    <row r="34" spans="1:15" s="186" customFormat="1" ht="29.25" customHeight="1">
      <c r="A34" s="177" t="s">
        <v>77</v>
      </c>
      <c r="B34" s="177" t="s">
        <v>116</v>
      </c>
      <c r="C34" s="177" t="s">
        <v>193</v>
      </c>
      <c r="D34" s="177" t="s">
        <v>74</v>
      </c>
      <c r="E34" s="177" t="s">
        <v>191</v>
      </c>
      <c r="F34" s="177" t="s">
        <v>206</v>
      </c>
      <c r="G34" s="177">
        <v>1.17282</v>
      </c>
      <c r="H34" s="177" t="s">
        <v>191</v>
      </c>
      <c r="I34" s="177" t="s">
        <v>207</v>
      </c>
      <c r="J34" s="177">
        <v>1.1752</v>
      </c>
      <c r="K34" s="177" t="s">
        <v>75</v>
      </c>
      <c r="L34" s="177" t="s">
        <v>76</v>
      </c>
      <c r="M34" s="177">
        <v>23.8</v>
      </c>
      <c r="N34" s="177">
        <v>0</v>
      </c>
      <c r="O34" s="177">
        <v>1047</v>
      </c>
    </row>
    <row r="35" spans="1:15" s="186" customFormat="1" ht="29.25" customHeight="1">
      <c r="A35" s="177" t="s">
        <v>82</v>
      </c>
      <c r="B35" s="177" t="s">
        <v>116</v>
      </c>
      <c r="C35" s="177" t="s">
        <v>193</v>
      </c>
      <c r="D35" s="177" t="s">
        <v>210</v>
      </c>
      <c r="E35" s="177" t="s">
        <v>191</v>
      </c>
      <c r="F35" s="177" t="s">
        <v>208</v>
      </c>
      <c r="G35" s="177">
        <v>1.36713</v>
      </c>
      <c r="H35" s="177" t="s">
        <v>191</v>
      </c>
      <c r="I35" s="177" t="s">
        <v>209</v>
      </c>
      <c r="J35" s="177">
        <v>1.3716600000000001</v>
      </c>
      <c r="K35" s="177" t="s">
        <v>75</v>
      </c>
      <c r="L35" s="177" t="s">
        <v>76</v>
      </c>
      <c r="M35" s="177">
        <v>45.3</v>
      </c>
      <c r="N35" s="177">
        <v>0</v>
      </c>
      <c r="O35" s="177">
        <v>2486</v>
      </c>
    </row>
    <row r="36" spans="1:15" s="186" customFormat="1" ht="29.25" customHeight="1">
      <c r="A36" s="177" t="s">
        <v>90</v>
      </c>
      <c r="B36" s="177" t="s">
        <v>78</v>
      </c>
      <c r="C36" s="177" t="s">
        <v>193</v>
      </c>
      <c r="D36" s="177" t="s">
        <v>223</v>
      </c>
      <c r="E36" s="177" t="s">
        <v>92</v>
      </c>
      <c r="F36" s="177" t="s">
        <v>224</v>
      </c>
      <c r="G36" s="177">
        <v>109.74</v>
      </c>
      <c r="H36" s="177" t="s">
        <v>92</v>
      </c>
      <c r="I36" s="177" t="s">
        <v>225</v>
      </c>
      <c r="J36" s="177">
        <v>109.53400000000001</v>
      </c>
      <c r="K36" s="177" t="s">
        <v>75</v>
      </c>
      <c r="L36" s="177" t="s">
        <v>76</v>
      </c>
      <c r="M36" s="177">
        <v>20.6</v>
      </c>
      <c r="N36" s="177">
        <v>0</v>
      </c>
      <c r="O36" s="177">
        <v>1030</v>
      </c>
    </row>
    <row r="37" spans="1:15" s="186" customFormat="1" ht="29.25" customHeight="1">
      <c r="A37" s="177" t="s">
        <v>77</v>
      </c>
      <c r="B37" s="177" t="s">
        <v>78</v>
      </c>
      <c r="C37" s="177" t="s">
        <v>193</v>
      </c>
      <c r="D37" s="177" t="s">
        <v>124</v>
      </c>
      <c r="E37" s="177" t="s">
        <v>191</v>
      </c>
      <c r="F37" s="177" t="s">
        <v>226</v>
      </c>
      <c r="G37" s="177">
        <v>1.17319</v>
      </c>
      <c r="H37" s="177" t="s">
        <v>191</v>
      </c>
      <c r="I37" s="177" t="s">
        <v>227</v>
      </c>
      <c r="J37" s="177">
        <v>1.1746799999999999</v>
      </c>
      <c r="K37" s="177" t="s">
        <v>123</v>
      </c>
      <c r="L37" s="177" t="s">
        <v>73</v>
      </c>
      <c r="M37" s="177">
        <v>0</v>
      </c>
      <c r="N37" s="177">
        <v>-9.9</v>
      </c>
      <c r="O37" s="177">
        <v>-542</v>
      </c>
    </row>
    <row r="38" spans="1:15" s="186" customFormat="1" ht="29.25" customHeight="1">
      <c r="A38" s="177"/>
      <c r="B38" s="177"/>
      <c r="C38" s="177"/>
      <c r="D38" s="177"/>
      <c r="E38" s="177"/>
      <c r="F38" s="177"/>
      <c r="G38" s="177"/>
      <c r="H38" s="177"/>
      <c r="I38" s="177"/>
      <c r="J38" s="177"/>
      <c r="K38" s="177"/>
      <c r="L38" s="177"/>
      <c r="M38" s="177"/>
      <c r="N38" s="177"/>
      <c r="O38" s="177"/>
    </row>
    <row r="39" spans="1:15" s="186" customFormat="1" ht="29.25" customHeight="1">
      <c r="A39" s="177"/>
      <c r="B39" s="177"/>
      <c r="C39" s="17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177"/>
      <c r="O39" s="177"/>
    </row>
    <row r="40" spans="1:15" s="186" customFormat="1" ht="29.25" customHeight="1">
      <c r="A40" s="177"/>
      <c r="B40" s="177"/>
      <c r="C40" s="177"/>
      <c r="D40" s="177"/>
      <c r="E40" s="177"/>
      <c r="F40" s="177"/>
      <c r="G40" s="177"/>
      <c r="H40" s="177"/>
      <c r="I40" s="177"/>
      <c r="J40" s="177"/>
      <c r="K40" s="177"/>
      <c r="L40" s="177"/>
      <c r="M40" s="177"/>
      <c r="N40" s="177"/>
      <c r="O40" s="177"/>
    </row>
    <row r="41" spans="1:15" s="186" customFormat="1" ht="29.25" customHeight="1">
      <c r="A41" s="177"/>
      <c r="B41" s="177"/>
      <c r="C41" s="17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  <c r="O41" s="177"/>
    </row>
    <row r="42" spans="1:15" s="186" customFormat="1" ht="29.25" customHeight="1">
      <c r="A42" s="177"/>
      <c r="B42" s="177"/>
      <c r="C42" s="177"/>
      <c r="D42" s="177"/>
      <c r="E42" s="177"/>
      <c r="F42" s="177"/>
      <c r="G42" s="177"/>
      <c r="H42" s="177"/>
      <c r="I42" s="177"/>
      <c r="J42" s="177"/>
      <c r="K42" s="177"/>
      <c r="L42" s="177"/>
      <c r="M42" s="177"/>
      <c r="N42" s="177"/>
      <c r="O42" s="177"/>
    </row>
    <row r="43" spans="1:15" s="186" customFormat="1" ht="29.25" customHeight="1">
      <c r="A43" s="177"/>
      <c r="B43" s="177"/>
      <c r="C43" s="177"/>
      <c r="D43" s="177"/>
      <c r="E43" s="177"/>
      <c r="F43" s="177"/>
      <c r="G43" s="177"/>
      <c r="H43" s="177"/>
      <c r="I43" s="177"/>
      <c r="J43" s="177"/>
      <c r="K43" s="177"/>
      <c r="L43" s="177"/>
      <c r="M43" s="177"/>
      <c r="N43" s="177"/>
      <c r="O43" s="177"/>
    </row>
    <row r="44" spans="1:15" s="186" customFormat="1" ht="29.25" customHeight="1">
      <c r="A44" s="135"/>
      <c r="B44" s="135"/>
      <c r="C44" s="135"/>
      <c r="D44" s="135"/>
      <c r="E44" s="135"/>
      <c r="F44" s="135"/>
      <c r="G44" s="135"/>
      <c r="H44" s="135"/>
      <c r="I44" s="135"/>
      <c r="J44" s="135"/>
      <c r="K44" s="135"/>
      <c r="L44" s="135"/>
      <c r="M44" s="134"/>
      <c r="N44" s="134"/>
      <c r="O44" s="135"/>
    </row>
    <row r="45" spans="1:15" ht="29.25" customHeight="1">
      <c r="A45" s="133"/>
      <c r="B45" s="133"/>
      <c r="C45" s="133"/>
      <c r="D45" s="133"/>
      <c r="E45" s="133"/>
      <c r="F45" s="133"/>
      <c r="G45" s="133"/>
      <c r="H45" s="133"/>
      <c r="I45" s="133"/>
      <c r="J45" s="133"/>
      <c r="K45" s="133"/>
      <c r="L45" s="136" t="s">
        <v>45</v>
      </c>
      <c r="M45" s="133">
        <f>SUM(M2:M44)</f>
        <v>431.77000000000004</v>
      </c>
      <c r="N45" s="133">
        <f>SUM(N2:N44)</f>
        <v>-103.17</v>
      </c>
      <c r="O45" s="133">
        <f>SUM(O2:O44)</f>
        <v>106556</v>
      </c>
    </row>
    <row r="46" spans="1:15" ht="29.25" customHeight="1">
      <c r="M46" s="137"/>
      <c r="N46" s="137"/>
    </row>
    <row r="47" spans="1:15" ht="29.25" customHeight="1">
      <c r="M47" s="137"/>
      <c r="N47" s="137"/>
    </row>
    <row r="49" spans="3:14" ht="29.25" customHeight="1">
      <c r="L49" s="138"/>
      <c r="M49" s="139"/>
      <c r="N49" s="139"/>
    </row>
    <row r="52" spans="3:14" ht="29.25" customHeight="1" thickBot="1">
      <c r="C52" s="206" t="s">
        <v>46</v>
      </c>
      <c r="D52" s="207"/>
      <c r="F52" s="208" t="s">
        <v>47</v>
      </c>
      <c r="G52" s="209"/>
      <c r="H52" s="178" t="s">
        <v>48</v>
      </c>
      <c r="I52" s="141" t="s">
        <v>49</v>
      </c>
    </row>
    <row r="53" spans="3:14" ht="29.25" customHeight="1">
      <c r="C53" s="142" t="s">
        <v>50</v>
      </c>
      <c r="D53" s="143">
        <v>12</v>
      </c>
      <c r="F53" s="182" t="s">
        <v>90</v>
      </c>
      <c r="G53" s="144"/>
      <c r="H53" s="145">
        <v>0</v>
      </c>
      <c r="I53" s="146">
        <v>1</v>
      </c>
    </row>
    <row r="54" spans="3:14" ht="29.25" customHeight="1">
      <c r="C54" s="147" t="s">
        <v>51</v>
      </c>
      <c r="D54" s="148">
        <v>2</v>
      </c>
      <c r="F54" s="182" t="s">
        <v>82</v>
      </c>
      <c r="G54" s="149"/>
      <c r="H54" s="150">
        <v>0</v>
      </c>
      <c r="I54" s="151">
        <v>3</v>
      </c>
    </row>
    <row r="55" spans="3:14" ht="29.25" customHeight="1">
      <c r="C55" s="147" t="s">
        <v>52</v>
      </c>
      <c r="D55" s="148">
        <v>15</v>
      </c>
      <c r="F55" s="182" t="s">
        <v>98</v>
      </c>
      <c r="G55" s="149"/>
      <c r="H55" s="150">
        <v>0</v>
      </c>
      <c r="I55" s="151">
        <v>3</v>
      </c>
    </row>
    <row r="56" spans="3:14" ht="29.25" customHeight="1">
      <c r="C56" s="147" t="s">
        <v>53</v>
      </c>
      <c r="D56" s="148">
        <v>17</v>
      </c>
      <c r="F56" s="182" t="s">
        <v>102</v>
      </c>
      <c r="G56" s="149"/>
      <c r="H56" s="150">
        <v>1</v>
      </c>
      <c r="I56" s="151">
        <v>2</v>
      </c>
    </row>
    <row r="57" spans="3:14" ht="29.25" customHeight="1">
      <c r="C57" s="147" t="s">
        <v>54</v>
      </c>
      <c r="D57" s="148">
        <v>12</v>
      </c>
      <c r="F57" s="182" t="s">
        <v>105</v>
      </c>
      <c r="G57" s="149"/>
      <c r="H57" s="150">
        <v>0</v>
      </c>
      <c r="I57" s="151">
        <v>2</v>
      </c>
    </row>
    <row r="58" spans="3:14" ht="29.25" customHeight="1">
      <c r="C58" s="147" t="s">
        <v>55</v>
      </c>
      <c r="D58" s="152">
        <v>5</v>
      </c>
      <c r="F58" s="182" t="s">
        <v>77</v>
      </c>
      <c r="G58" s="149"/>
      <c r="H58" s="150">
        <v>0</v>
      </c>
      <c r="I58" s="151">
        <v>3</v>
      </c>
    </row>
    <row r="59" spans="3:14" ht="29.25" customHeight="1">
      <c r="C59" s="147" t="s">
        <v>56</v>
      </c>
      <c r="D59" s="148">
        <v>0</v>
      </c>
      <c r="F59" s="182" t="s">
        <v>115</v>
      </c>
      <c r="G59" s="149"/>
      <c r="H59" s="150">
        <v>1</v>
      </c>
      <c r="I59" s="151">
        <v>1</v>
      </c>
    </row>
    <row r="60" spans="3:14" ht="29.25" customHeight="1">
      <c r="C60" s="153" t="s">
        <v>57</v>
      </c>
      <c r="D60" s="154">
        <v>1</v>
      </c>
      <c r="F60" s="183"/>
      <c r="G60" s="149"/>
      <c r="H60" s="150"/>
      <c r="I60" s="151"/>
    </row>
    <row r="61" spans="3:14" ht="29.25" customHeight="1">
      <c r="C61" s="147" t="s">
        <v>58</v>
      </c>
      <c r="D61" s="148">
        <v>18747</v>
      </c>
      <c r="F61" s="182"/>
      <c r="G61" s="149"/>
      <c r="H61" s="150"/>
      <c r="I61" s="151"/>
    </row>
    <row r="62" spans="3:14" ht="29.25" customHeight="1">
      <c r="C62" s="147" t="s">
        <v>59</v>
      </c>
      <c r="D62" s="152">
        <v>8107</v>
      </c>
      <c r="F62" s="182"/>
      <c r="G62" s="149"/>
      <c r="H62" s="150"/>
      <c r="I62" s="151"/>
    </row>
    <row r="63" spans="3:14" ht="29.25" customHeight="1">
      <c r="C63" s="147" t="s">
        <v>60</v>
      </c>
      <c r="D63" s="148">
        <v>10640</v>
      </c>
      <c r="F63" s="142"/>
      <c r="G63" s="144"/>
      <c r="H63" s="145"/>
      <c r="I63" s="155"/>
    </row>
    <row r="64" spans="3:14" ht="29.25" customHeight="1">
      <c r="C64" s="147" t="s">
        <v>15</v>
      </c>
      <c r="D64" s="156">
        <v>1562</v>
      </c>
      <c r="F64" s="147"/>
      <c r="G64" s="149"/>
      <c r="H64" s="150"/>
      <c r="I64" s="151"/>
    </row>
    <row r="65" spans="3:10" ht="29.25" customHeight="1">
      <c r="C65" s="147" t="s">
        <v>16</v>
      </c>
      <c r="D65" s="156">
        <v>1621</v>
      </c>
      <c r="F65" s="147"/>
      <c r="G65" s="149"/>
      <c r="H65" s="150"/>
      <c r="I65" s="151"/>
    </row>
    <row r="66" spans="3:10" ht="29.25" customHeight="1">
      <c r="C66" s="147" t="s">
        <v>61</v>
      </c>
      <c r="D66" s="148">
        <v>6</v>
      </c>
      <c r="F66" s="147"/>
      <c r="G66" s="149"/>
      <c r="H66" s="150"/>
      <c r="I66" s="151"/>
    </row>
    <row r="67" spans="3:10" ht="29.25" customHeight="1">
      <c r="C67" s="147" t="s">
        <v>62</v>
      </c>
      <c r="D67" s="148">
        <v>3</v>
      </c>
      <c r="F67" s="147"/>
      <c r="G67" s="149"/>
      <c r="H67" s="150"/>
      <c r="I67" s="151"/>
    </row>
    <row r="68" spans="3:10" ht="29.25" customHeight="1">
      <c r="C68" s="147" t="s">
        <v>63</v>
      </c>
      <c r="D68" s="157">
        <v>50</v>
      </c>
      <c r="F68" s="147"/>
      <c r="G68" s="149"/>
      <c r="H68" s="150"/>
      <c r="I68" s="151"/>
    </row>
    <row r="69" spans="3:10" ht="29.25" customHeight="1" thickBot="1">
      <c r="C69" s="158" t="s">
        <v>14</v>
      </c>
      <c r="D69" s="159">
        <v>0.70599999999999996</v>
      </c>
      <c r="F69" s="147"/>
      <c r="G69" s="149"/>
      <c r="H69" s="150"/>
      <c r="I69" s="151"/>
    </row>
    <row r="70" spans="3:10" ht="29.25" customHeight="1">
      <c r="F70" s="147"/>
      <c r="G70" s="149"/>
      <c r="H70" s="150"/>
      <c r="I70" s="151"/>
    </row>
    <row r="71" spans="3:10" ht="29.25" customHeight="1" thickBot="1">
      <c r="F71" s="158"/>
      <c r="G71" s="160"/>
      <c r="H71" s="161"/>
      <c r="I71" s="162"/>
    </row>
    <row r="72" spans="3:10" ht="29.25" customHeight="1" thickBot="1">
      <c r="F72" s="163" t="s">
        <v>45</v>
      </c>
      <c r="G72" s="164">
        <f>SUM(G53:G71)</f>
        <v>0</v>
      </c>
      <c r="H72" s="164">
        <f>SUM(H53:H71)</f>
        <v>2</v>
      </c>
      <c r="I72" s="164">
        <f>SUM(I53:I71)</f>
        <v>15</v>
      </c>
    </row>
    <row r="75" spans="3:10" ht="29.25" customHeight="1" thickBot="1">
      <c r="F75" s="208" t="s">
        <v>64</v>
      </c>
      <c r="G75" s="209"/>
      <c r="H75" s="140" t="s">
        <v>48</v>
      </c>
      <c r="I75" s="165" t="s">
        <v>49</v>
      </c>
      <c r="J75" s="166" t="s">
        <v>65</v>
      </c>
    </row>
    <row r="76" spans="3:10" ht="29.25" customHeight="1">
      <c r="F76" s="142" t="s">
        <v>66</v>
      </c>
      <c r="G76" s="144">
        <v>0</v>
      </c>
      <c r="H76" s="145">
        <v>0</v>
      </c>
      <c r="I76" s="167">
        <v>0</v>
      </c>
      <c r="J76" s="168">
        <v>0</v>
      </c>
    </row>
    <row r="77" spans="3:10" ht="29.25" customHeight="1">
      <c r="F77" s="147" t="s">
        <v>67</v>
      </c>
      <c r="G77" s="149">
        <v>0</v>
      </c>
      <c r="H77" s="149">
        <v>0</v>
      </c>
      <c r="I77" s="150">
        <v>0</v>
      </c>
      <c r="J77" s="169">
        <v>0</v>
      </c>
    </row>
    <row r="78" spans="3:10" ht="29.25" customHeight="1">
      <c r="F78" s="147" t="s">
        <v>68</v>
      </c>
      <c r="G78" s="149">
        <v>0</v>
      </c>
      <c r="H78" s="149">
        <v>0</v>
      </c>
      <c r="I78" s="150">
        <v>0</v>
      </c>
      <c r="J78" s="169">
        <v>0</v>
      </c>
    </row>
    <row r="79" spans="3:10" ht="29.25" customHeight="1">
      <c r="F79" s="147" t="s">
        <v>69</v>
      </c>
      <c r="G79" s="149">
        <v>0</v>
      </c>
      <c r="H79" s="149">
        <v>0</v>
      </c>
      <c r="I79" s="150">
        <v>0</v>
      </c>
      <c r="J79" s="169">
        <v>0</v>
      </c>
    </row>
    <row r="80" spans="3:10" ht="29.25" customHeight="1" thickBot="1">
      <c r="F80" s="170" t="s">
        <v>70</v>
      </c>
      <c r="G80" s="171">
        <v>0</v>
      </c>
      <c r="H80" s="171">
        <v>0</v>
      </c>
      <c r="I80" s="172">
        <v>0</v>
      </c>
      <c r="J80" s="173">
        <v>0</v>
      </c>
    </row>
    <row r="81" spans="6:10" ht="29.25" customHeight="1" thickBot="1">
      <c r="F81" s="135" t="s">
        <v>45</v>
      </c>
      <c r="G81" s="135"/>
      <c r="H81" s="135"/>
      <c r="I81" s="174"/>
      <c r="J81" s="175">
        <f>SUM(J76:J80)</f>
        <v>0</v>
      </c>
    </row>
  </sheetData>
  <mergeCells count="3">
    <mergeCell ref="C52:D52"/>
    <mergeCell ref="F52:G52"/>
    <mergeCell ref="F75:G75"/>
  </mergeCells>
  <phoneticPr fontId="13"/>
  <pageMargins left="0.70866141732283472" right="0.70866141732283472" top="0.74803149606299213" bottom="0.74803149606299213" header="0.31496062992125984" footer="0.31496062992125984"/>
  <pageSetup paperSize="9" scale="65" firstPageNumber="4294963191" orientation="landscape" horizont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78E227-907F-4CC4-AF62-0F0F42752178}">
  <dimension ref="Q2:Q105"/>
  <sheetViews>
    <sheetView zoomScale="85" zoomScaleNormal="70" zoomScaleSheetLayoutView="100" workbookViewId="0">
      <selection activeCell="R1" sqref="R1"/>
    </sheetView>
  </sheetViews>
  <sheetFormatPr defaultColWidth="8.875" defaultRowHeight="18.75" customHeight="1"/>
  <cols>
    <col min="17" max="17" width="8.875" style="195"/>
  </cols>
  <sheetData>
    <row r="2" spans="17:17" ht="18.75" customHeight="1">
      <c r="Q2" s="195" t="s">
        <v>198</v>
      </c>
    </row>
    <row r="3" spans="17:17" ht="18.75" customHeight="1">
      <c r="Q3" s="195" t="s">
        <v>199</v>
      </c>
    </row>
    <row r="4" spans="17:17" ht="18.75" customHeight="1">
      <c r="Q4" s="195" t="s">
        <v>200</v>
      </c>
    </row>
    <row r="5" spans="17:17" ht="18.75" customHeight="1">
      <c r="Q5" s="195" t="s">
        <v>201</v>
      </c>
    </row>
    <row r="6" spans="17:17" ht="18.75" customHeight="1">
      <c r="Q6" s="195" t="s">
        <v>202</v>
      </c>
    </row>
    <row r="7" spans="17:17" ht="18.75" customHeight="1">
      <c r="Q7" s="195" t="s">
        <v>203</v>
      </c>
    </row>
    <row r="22" spans="17:17" ht="18.75" customHeight="1">
      <c r="Q22" s="195" t="s">
        <v>198</v>
      </c>
    </row>
    <row r="23" spans="17:17" ht="18.75" customHeight="1">
      <c r="Q23" s="195" t="s">
        <v>199</v>
      </c>
    </row>
    <row r="24" spans="17:17" ht="18.75" customHeight="1">
      <c r="Q24" s="195" t="s">
        <v>204</v>
      </c>
    </row>
    <row r="25" spans="17:17" ht="18.75" customHeight="1">
      <c r="Q25" s="195" t="s">
        <v>201</v>
      </c>
    </row>
    <row r="26" spans="17:17" ht="18.75" customHeight="1">
      <c r="Q26" s="195" t="s">
        <v>202</v>
      </c>
    </row>
    <row r="27" spans="17:17" ht="18.75" customHeight="1">
      <c r="Q27" s="195" t="s">
        <v>203</v>
      </c>
    </row>
    <row r="28" spans="17:17" ht="18.75" customHeight="1">
      <c r="Q28" s="195" t="s">
        <v>205</v>
      </c>
    </row>
    <row r="41" spans="17:17" ht="18.75" customHeight="1">
      <c r="Q41" s="195" t="s">
        <v>198</v>
      </c>
    </row>
    <row r="42" spans="17:17" ht="18.75" customHeight="1">
      <c r="Q42" s="195" t="s">
        <v>211</v>
      </c>
    </row>
    <row r="43" spans="17:17" ht="18.75" customHeight="1">
      <c r="Q43" s="195" t="s">
        <v>212</v>
      </c>
    </row>
    <row r="44" spans="17:17" ht="18.75" customHeight="1">
      <c r="Q44" s="195" t="s">
        <v>213</v>
      </c>
    </row>
    <row r="45" spans="17:17" ht="18.75" customHeight="1">
      <c r="Q45" s="195" t="s">
        <v>214</v>
      </c>
    </row>
    <row r="46" spans="17:17" ht="18.75" customHeight="1">
      <c r="Q46" s="195" t="s">
        <v>215</v>
      </c>
    </row>
    <row r="47" spans="17:17" ht="18.75" customHeight="1">
      <c r="Q47" s="195" t="s">
        <v>216</v>
      </c>
    </row>
    <row r="61" spans="17:17" ht="18.75" customHeight="1">
      <c r="Q61" s="195" t="s">
        <v>198</v>
      </c>
    </row>
    <row r="62" spans="17:17" ht="18.75" customHeight="1">
      <c r="Q62" s="195" t="s">
        <v>217</v>
      </c>
    </row>
    <row r="63" spans="17:17" ht="18.75" customHeight="1">
      <c r="Q63" s="195" t="s">
        <v>218</v>
      </c>
    </row>
    <row r="64" spans="17:17" ht="18.75" customHeight="1">
      <c r="Q64" s="195" t="s">
        <v>219</v>
      </c>
    </row>
    <row r="65" spans="17:17" ht="18.75" customHeight="1">
      <c r="Q65" s="195" t="s">
        <v>220</v>
      </c>
    </row>
    <row r="66" spans="17:17" ht="18.75" customHeight="1">
      <c r="Q66" s="195" t="s">
        <v>221</v>
      </c>
    </row>
    <row r="67" spans="17:17" ht="18.75" customHeight="1">
      <c r="Q67" s="195" t="s">
        <v>222</v>
      </c>
    </row>
    <row r="68" spans="17:17" ht="18.75" customHeight="1">
      <c r="Q68" s="195" t="s">
        <v>203</v>
      </c>
    </row>
    <row r="81" spans="17:17" ht="18.75" customHeight="1">
      <c r="Q81" s="195" t="s">
        <v>228</v>
      </c>
    </row>
    <row r="82" spans="17:17" ht="18.75" customHeight="1">
      <c r="Q82" s="195" t="s">
        <v>229</v>
      </c>
    </row>
    <row r="83" spans="17:17" ht="18.75" customHeight="1">
      <c r="Q83" s="195" t="s">
        <v>230</v>
      </c>
    </row>
    <row r="84" spans="17:17" ht="18.75" customHeight="1">
      <c r="Q84" s="195" t="s">
        <v>231</v>
      </c>
    </row>
    <row r="85" spans="17:17" ht="18.75" customHeight="1">
      <c r="Q85" s="195" t="s">
        <v>232</v>
      </c>
    </row>
    <row r="86" spans="17:17" ht="18.75" customHeight="1">
      <c r="Q86" s="195" t="s">
        <v>233</v>
      </c>
    </row>
    <row r="87" spans="17:17" ht="18.75" customHeight="1">
      <c r="Q87" s="195" t="s">
        <v>234</v>
      </c>
    </row>
    <row r="88" spans="17:17" ht="18.75" customHeight="1">
      <c r="Q88" s="195" t="s">
        <v>235</v>
      </c>
    </row>
    <row r="101" spans="17:17" ht="18.75" customHeight="1">
      <c r="Q101" s="195" t="s">
        <v>236</v>
      </c>
    </row>
    <row r="102" spans="17:17" ht="18.75" customHeight="1">
      <c r="Q102" s="195" t="s">
        <v>237</v>
      </c>
    </row>
    <row r="103" spans="17:17" ht="18.75" customHeight="1">
      <c r="Q103" s="195" t="s">
        <v>238</v>
      </c>
    </row>
    <row r="104" spans="17:17" ht="18.75" customHeight="1">
      <c r="Q104" s="195" t="s">
        <v>240</v>
      </c>
    </row>
    <row r="105" spans="17:17" ht="18.75" customHeight="1">
      <c r="Q105" s="195" t="s">
        <v>239</v>
      </c>
    </row>
  </sheetData>
  <phoneticPr fontId="13"/>
  <pageMargins left="0.75" right="0.75" top="1" bottom="1" header="0.51111111111111107" footer="0.51111111111111107"/>
  <pageSetup paperSize="9" firstPageNumber="4294963191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7"/>
  <sheetViews>
    <sheetView tabSelected="1" zoomScaleSheetLayoutView="100" workbookViewId="0">
      <selection activeCell="F10" sqref="F10"/>
    </sheetView>
  </sheetViews>
  <sheetFormatPr defaultColWidth="8.875" defaultRowHeight="13.5"/>
  <sheetData>
    <row r="1" spans="1:9">
      <c r="A1" s="126" t="s">
        <v>71</v>
      </c>
      <c r="B1" s="127"/>
      <c r="C1" s="127"/>
      <c r="D1" s="127"/>
      <c r="E1" s="127"/>
      <c r="F1" s="127"/>
      <c r="G1" s="127"/>
      <c r="H1" s="127"/>
      <c r="I1" s="130"/>
    </row>
    <row r="2" spans="1:9">
      <c r="A2" s="128" t="s">
        <v>72</v>
      </c>
      <c r="B2" s="129"/>
      <c r="C2" s="129"/>
      <c r="D2" s="129"/>
      <c r="E2" s="129"/>
      <c r="F2" s="129"/>
      <c r="G2" s="129"/>
      <c r="H2" s="129"/>
      <c r="I2" s="130"/>
    </row>
    <row r="3" spans="1:9">
      <c r="A3" s="125"/>
      <c r="D3" s="125"/>
    </row>
    <row r="4" spans="1:9">
      <c r="A4" t="s">
        <v>88</v>
      </c>
    </row>
    <row r="5" spans="1:9">
      <c r="A5" s="176" t="s">
        <v>89</v>
      </c>
    </row>
    <row r="7" spans="1:9">
      <c r="A7" s="192" t="s">
        <v>185</v>
      </c>
    </row>
    <row r="8" spans="1:9">
      <c r="A8" t="s">
        <v>141</v>
      </c>
    </row>
    <row r="10" spans="1:9">
      <c r="A10" t="s">
        <v>144</v>
      </c>
    </row>
    <row r="11" spans="1:9">
      <c r="A11" t="s">
        <v>142</v>
      </c>
    </row>
    <row r="12" spans="1:9">
      <c r="A12" t="s">
        <v>143</v>
      </c>
    </row>
    <row r="13" spans="1:9">
      <c r="A13" t="s">
        <v>145</v>
      </c>
    </row>
    <row r="14" spans="1:9">
      <c r="A14" t="s">
        <v>146</v>
      </c>
    </row>
    <row r="15" spans="1:9">
      <c r="A15" t="s">
        <v>147</v>
      </c>
    </row>
    <row r="16" spans="1:9">
      <c r="A16" t="s">
        <v>148</v>
      </c>
    </row>
    <row r="18" spans="1:1">
      <c r="A18" s="192" t="s">
        <v>181</v>
      </c>
    </row>
    <row r="19" spans="1:1">
      <c r="A19" t="s">
        <v>182</v>
      </c>
    </row>
    <row r="20" spans="1:1">
      <c r="A20" t="s">
        <v>183</v>
      </c>
    </row>
    <row r="21" spans="1:1">
      <c r="A21" t="s">
        <v>184</v>
      </c>
    </row>
    <row r="22" spans="1:1">
      <c r="A22" t="s">
        <v>188</v>
      </c>
    </row>
    <row r="24" spans="1:1">
      <c r="A24" s="192" t="s">
        <v>241</v>
      </c>
    </row>
    <row r="25" spans="1:1">
      <c r="A25" t="s">
        <v>242</v>
      </c>
    </row>
    <row r="26" spans="1:1">
      <c r="A26" t="s">
        <v>243</v>
      </c>
    </row>
    <row r="27" spans="1:1">
      <c r="A27" t="s">
        <v>244</v>
      </c>
    </row>
  </sheetData>
  <phoneticPr fontId="13"/>
  <pageMargins left="0.75" right="0.75" top="1" bottom="1" header="0.51111111111111107" footer="0.51111111111111107"/>
  <pageSetup paperSize="9" firstPageNumber="42949631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63"/>
  <sheetViews>
    <sheetView zoomScaleSheetLayoutView="100" workbookViewId="0">
      <pane activePane="bottomRight" state="frozen"/>
      <selection activeCell="D20" sqref="D20"/>
    </sheetView>
  </sheetViews>
  <sheetFormatPr defaultColWidth="10" defaultRowHeight="13.5" customHeight="1"/>
  <cols>
    <col min="1" max="1" width="9.625" customWidth="1"/>
    <col min="3" max="3" width="17.25" customWidth="1"/>
    <col min="4" max="4" width="32.75" customWidth="1"/>
    <col min="5" max="5" width="6.875" customWidth="1"/>
    <col min="6" max="6" width="15.875" customWidth="1"/>
    <col min="7" max="7" width="13.125" customWidth="1"/>
    <col min="8" max="8" width="11.25" customWidth="1"/>
    <col min="9" max="9" width="15.875" customWidth="1"/>
    <col min="11" max="11" width="18.375" customWidth="1"/>
    <col min="12" max="12" width="9" customWidth="1"/>
    <col min="15" max="15" width="15.875" customWidth="1"/>
  </cols>
  <sheetData>
    <row r="1" spans="1:15">
      <c r="A1" s="39" t="s">
        <v>21</v>
      </c>
      <c r="B1" s="40" t="s">
        <v>22</v>
      </c>
      <c r="C1" s="40" t="s">
        <v>23</v>
      </c>
      <c r="D1" s="40" t="s">
        <v>24</v>
      </c>
      <c r="E1" s="40" t="s">
        <v>25</v>
      </c>
      <c r="F1" s="40" t="s">
        <v>26</v>
      </c>
      <c r="G1" s="40" t="s">
        <v>27</v>
      </c>
      <c r="H1" s="40" t="s">
        <v>28</v>
      </c>
      <c r="I1" s="40" t="s">
        <v>29</v>
      </c>
      <c r="J1" s="40" t="s">
        <v>30</v>
      </c>
      <c r="K1" s="40" t="s">
        <v>31</v>
      </c>
      <c r="L1" s="40" t="s">
        <v>32</v>
      </c>
      <c r="M1" s="40" t="s">
        <v>33</v>
      </c>
      <c r="N1" s="124" t="s">
        <v>34</v>
      </c>
      <c r="O1" s="41" t="s">
        <v>35</v>
      </c>
    </row>
    <row r="2" spans="1:15" ht="13.5" customHeight="1">
      <c r="A2" t="s">
        <v>36</v>
      </c>
      <c r="B2" t="s">
        <v>37</v>
      </c>
      <c r="C2" t="s">
        <v>38</v>
      </c>
      <c r="D2" t="s">
        <v>39</v>
      </c>
      <c r="E2" t="s">
        <v>40</v>
      </c>
      <c r="F2" t="s">
        <v>41</v>
      </c>
      <c r="G2">
        <v>123.4</v>
      </c>
      <c r="H2" t="s">
        <v>40</v>
      </c>
      <c r="I2" t="s">
        <v>42</v>
      </c>
      <c r="J2">
        <v>124.15</v>
      </c>
      <c r="K2" t="s">
        <v>43</v>
      </c>
      <c r="L2" t="s">
        <v>44</v>
      </c>
      <c r="M2">
        <v>75</v>
      </c>
      <c r="N2">
        <v>0</v>
      </c>
      <c r="O2">
        <v>7500</v>
      </c>
    </row>
    <row r="3" spans="1:15">
      <c r="M3" s="10"/>
      <c r="N3" s="10"/>
    </row>
    <row r="4" spans="1:15">
      <c r="M4" s="10"/>
      <c r="N4" s="10"/>
    </row>
    <row r="5" spans="1:15">
      <c r="M5" s="10"/>
      <c r="N5" s="10"/>
    </row>
    <row r="6" spans="1:15">
      <c r="N6" s="10"/>
    </row>
    <row r="7" spans="1:15">
      <c r="N7" s="10"/>
    </row>
    <row r="8" spans="1:15">
      <c r="M8" s="10"/>
      <c r="N8" s="10"/>
    </row>
    <row r="9" spans="1:15">
      <c r="M9" s="10"/>
      <c r="N9" s="10"/>
    </row>
    <row r="10" spans="1:15">
      <c r="M10" s="10"/>
      <c r="N10" s="10"/>
    </row>
    <row r="11" spans="1:15">
      <c r="M11" s="10"/>
      <c r="N11" s="10"/>
    </row>
    <row r="12" spans="1:15">
      <c r="M12" s="10"/>
      <c r="N12" s="10"/>
    </row>
    <row r="13" spans="1:15">
      <c r="M13" s="10"/>
      <c r="N13" s="10"/>
    </row>
    <row r="14" spans="1:15">
      <c r="M14" s="10"/>
      <c r="N14" s="10"/>
    </row>
    <row r="15" spans="1:15">
      <c r="M15" s="10"/>
      <c r="N15" s="10"/>
    </row>
    <row r="16" spans="1:15">
      <c r="M16" s="10"/>
      <c r="N16" s="10"/>
    </row>
    <row r="17" spans="1:15">
      <c r="M17" s="10"/>
      <c r="N17" s="10"/>
    </row>
    <row r="18" spans="1:15">
      <c r="M18" s="10"/>
      <c r="N18" s="10"/>
    </row>
    <row r="19" spans="1:15">
      <c r="M19" s="10"/>
      <c r="N19" s="10"/>
    </row>
    <row r="20" spans="1:15">
      <c r="M20" s="10"/>
      <c r="N20" s="10"/>
    </row>
    <row r="21" spans="1:15">
      <c r="M21" s="10"/>
      <c r="N21" s="10"/>
    </row>
    <row r="22" spans="1:15">
      <c r="M22" s="10"/>
      <c r="N22" s="10"/>
    </row>
    <row r="23" spans="1:15">
      <c r="M23" s="10"/>
      <c r="N23" s="10"/>
    </row>
    <row r="24" spans="1:15">
      <c r="M24" s="10"/>
      <c r="N24" s="10"/>
    </row>
    <row r="25" spans="1:15">
      <c r="M25" s="10"/>
      <c r="N25" s="10"/>
    </row>
    <row r="26" spans="1:15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3"/>
      <c r="N26" s="43"/>
      <c r="O26" s="42"/>
    </row>
    <row r="27" spans="1:15">
      <c r="L27" s="44" t="s">
        <v>45</v>
      </c>
      <c r="M27" s="10">
        <v>75</v>
      </c>
      <c r="N27" s="10"/>
      <c r="O27">
        <v>7500</v>
      </c>
    </row>
    <row r="28" spans="1:15">
      <c r="M28" s="10"/>
      <c r="N28" s="10"/>
    </row>
    <row r="29" spans="1:15">
      <c r="M29" s="10"/>
      <c r="N29" s="10"/>
    </row>
    <row r="31" spans="1:15">
      <c r="L31" s="11"/>
      <c r="M31" s="12"/>
      <c r="N31" s="12"/>
    </row>
    <row r="34" spans="3:9">
      <c r="C34" s="210" t="s">
        <v>46</v>
      </c>
      <c r="D34" s="211"/>
      <c r="F34" s="212" t="s">
        <v>47</v>
      </c>
      <c r="G34" s="213"/>
      <c r="H34" s="28" t="s">
        <v>48</v>
      </c>
      <c r="I34" s="31" t="s">
        <v>49</v>
      </c>
    </row>
    <row r="35" spans="3:9">
      <c r="C35" s="5" t="s">
        <v>50</v>
      </c>
      <c r="D35" s="6"/>
      <c r="F35" s="5"/>
      <c r="G35" s="15"/>
      <c r="H35" s="21"/>
      <c r="I35" s="24"/>
    </row>
    <row r="36" spans="3:9">
      <c r="C36" s="2" t="s">
        <v>51</v>
      </c>
      <c r="D36" s="1"/>
      <c r="F36" s="2"/>
      <c r="G36" s="17"/>
      <c r="H36" s="22"/>
      <c r="I36" s="18"/>
    </row>
    <row r="37" spans="3:9">
      <c r="C37" s="2" t="s">
        <v>52</v>
      </c>
      <c r="D37" s="1"/>
      <c r="F37" s="2"/>
      <c r="G37" s="17"/>
      <c r="H37" s="22"/>
      <c r="I37" s="18"/>
    </row>
    <row r="38" spans="3:9">
      <c r="C38" s="2" t="s">
        <v>53</v>
      </c>
      <c r="D38" s="1"/>
      <c r="F38" s="2"/>
      <c r="G38" s="17"/>
      <c r="H38" s="22"/>
      <c r="I38" s="18"/>
    </row>
    <row r="39" spans="3:9">
      <c r="C39" s="2" t="s">
        <v>54</v>
      </c>
      <c r="D39" s="1"/>
      <c r="F39" s="2"/>
      <c r="G39" s="17"/>
      <c r="H39" s="22"/>
      <c r="I39" s="18"/>
    </row>
    <row r="40" spans="3:9">
      <c r="C40" s="2" t="s">
        <v>55</v>
      </c>
      <c r="D40" s="4"/>
      <c r="F40" s="2"/>
      <c r="G40" s="17"/>
      <c r="H40" s="22"/>
      <c r="I40" s="18"/>
    </row>
    <row r="41" spans="3:9">
      <c r="C41" s="2" t="s">
        <v>56</v>
      </c>
      <c r="D41" s="1"/>
      <c r="F41" s="2"/>
      <c r="G41" s="17"/>
      <c r="H41" s="22"/>
      <c r="I41" s="18"/>
    </row>
    <row r="42" spans="3:9">
      <c r="C42" s="8" t="s">
        <v>57</v>
      </c>
      <c r="D42" s="9"/>
      <c r="F42" s="2"/>
      <c r="G42" s="17"/>
      <c r="H42" s="22"/>
      <c r="I42" s="18"/>
    </row>
    <row r="43" spans="3:9">
      <c r="C43" s="2" t="s">
        <v>58</v>
      </c>
      <c r="D43" s="1"/>
      <c r="F43" s="2"/>
      <c r="G43" s="17"/>
      <c r="H43" s="22"/>
      <c r="I43" s="18"/>
    </row>
    <row r="44" spans="3:9">
      <c r="C44" s="2" t="s">
        <v>59</v>
      </c>
      <c r="D44" s="4"/>
      <c r="F44" s="2"/>
      <c r="G44" s="17"/>
      <c r="H44" s="22"/>
      <c r="I44" s="18"/>
    </row>
    <row r="45" spans="3:9">
      <c r="C45" s="2" t="s">
        <v>60</v>
      </c>
      <c r="D45" s="1"/>
      <c r="F45" s="5"/>
      <c r="G45" s="15"/>
      <c r="H45" s="21"/>
      <c r="I45" s="16"/>
    </row>
    <row r="46" spans="3:9">
      <c r="C46" s="2" t="s">
        <v>15</v>
      </c>
      <c r="D46" s="13"/>
      <c r="F46" s="2"/>
      <c r="G46" s="17"/>
      <c r="H46" s="22"/>
      <c r="I46" s="18"/>
    </row>
    <row r="47" spans="3:9">
      <c r="C47" s="2" t="s">
        <v>16</v>
      </c>
      <c r="D47" s="13"/>
      <c r="F47" s="2"/>
      <c r="G47" s="17"/>
      <c r="H47" s="22"/>
      <c r="I47" s="18"/>
    </row>
    <row r="48" spans="3:9">
      <c r="C48" s="2" t="s">
        <v>61</v>
      </c>
      <c r="D48" s="1"/>
      <c r="F48" s="2"/>
      <c r="G48" s="17"/>
      <c r="H48" s="22"/>
      <c r="I48" s="18"/>
    </row>
    <row r="49" spans="3:10">
      <c r="C49" s="2" t="s">
        <v>62</v>
      </c>
      <c r="D49" s="1"/>
      <c r="F49" s="2"/>
      <c r="G49" s="17"/>
      <c r="H49" s="22"/>
      <c r="I49" s="18"/>
    </row>
    <row r="50" spans="3:10">
      <c r="C50" s="2" t="s">
        <v>63</v>
      </c>
      <c r="D50" s="14"/>
      <c r="F50" s="2"/>
      <c r="G50" s="17"/>
      <c r="H50" s="22"/>
      <c r="I50" s="18"/>
    </row>
    <row r="51" spans="3:10">
      <c r="C51" s="3" t="s">
        <v>14</v>
      </c>
      <c r="D51" s="7"/>
      <c r="F51" s="2"/>
      <c r="G51" s="17"/>
      <c r="H51" s="22"/>
      <c r="I51" s="18"/>
    </row>
    <row r="52" spans="3:10">
      <c r="F52" s="2"/>
      <c r="G52" s="17"/>
      <c r="H52" s="22"/>
      <c r="I52" s="18"/>
    </row>
    <row r="53" spans="3:10">
      <c r="F53" s="3"/>
      <c r="G53" s="19"/>
      <c r="H53" s="23"/>
      <c r="I53" s="20"/>
    </row>
    <row r="54" spans="3:10">
      <c r="F54" s="38" t="s">
        <v>45</v>
      </c>
      <c r="G54" s="45">
        <f>SUM(G35:G53)</f>
        <v>0</v>
      </c>
      <c r="H54" s="45">
        <f>SUM(H35:H53)</f>
        <v>0</v>
      </c>
      <c r="I54" s="45">
        <f>SUM(I35:I53)</f>
        <v>0</v>
      </c>
    </row>
    <row r="57" spans="3:10">
      <c r="F57" s="212" t="s">
        <v>64</v>
      </c>
      <c r="G57" s="213"/>
      <c r="H57" s="28" t="s">
        <v>48</v>
      </c>
      <c r="I57" s="29" t="s">
        <v>49</v>
      </c>
      <c r="J57" s="30" t="s">
        <v>65</v>
      </c>
    </row>
    <row r="58" spans="3:10">
      <c r="F58" s="5" t="s">
        <v>66</v>
      </c>
      <c r="G58" s="15">
        <v>0</v>
      </c>
      <c r="H58" s="21">
        <v>0</v>
      </c>
      <c r="I58" s="25">
        <v>0</v>
      </c>
      <c r="J58" s="26">
        <v>0</v>
      </c>
    </row>
    <row r="59" spans="3:10">
      <c r="F59" s="2" t="s">
        <v>67</v>
      </c>
      <c r="G59" s="17">
        <v>0</v>
      </c>
      <c r="H59" s="17">
        <v>0</v>
      </c>
      <c r="I59" s="22">
        <v>0</v>
      </c>
      <c r="J59" s="27">
        <v>0</v>
      </c>
    </row>
    <row r="60" spans="3:10">
      <c r="F60" s="2" t="s">
        <v>68</v>
      </c>
      <c r="G60" s="17">
        <v>0</v>
      </c>
      <c r="H60" s="17">
        <v>0</v>
      </c>
      <c r="I60" s="22">
        <v>0</v>
      </c>
      <c r="J60" s="27">
        <v>0</v>
      </c>
    </row>
    <row r="61" spans="3:10">
      <c r="F61" s="2" t="s">
        <v>69</v>
      </c>
      <c r="G61" s="17">
        <v>0</v>
      </c>
      <c r="H61" s="17">
        <v>0</v>
      </c>
      <c r="I61" s="22">
        <v>0</v>
      </c>
      <c r="J61" s="27">
        <v>0</v>
      </c>
    </row>
    <row r="62" spans="3:10">
      <c r="F62" s="33" t="s">
        <v>70</v>
      </c>
      <c r="G62" s="34">
        <v>0</v>
      </c>
      <c r="H62" s="34">
        <v>0</v>
      </c>
      <c r="I62" s="35">
        <v>0</v>
      </c>
      <c r="J62" s="36">
        <v>0</v>
      </c>
    </row>
    <row r="63" spans="3:10">
      <c r="F63" s="32" t="s">
        <v>45</v>
      </c>
      <c r="G63" s="32"/>
      <c r="H63" s="32"/>
      <c r="I63" s="37"/>
      <c r="J63" s="123">
        <f>SUM(J58:J62)</f>
        <v>0</v>
      </c>
    </row>
  </sheetData>
  <mergeCells count="3">
    <mergeCell ref="C34:D34"/>
    <mergeCell ref="F34:G34"/>
    <mergeCell ref="F57:G57"/>
  </mergeCells>
  <phoneticPr fontId="13"/>
  <pageMargins left="0.69861111111111107" right="0.69861111111111107" top="0.75" bottom="0.75" header="0.3" footer="0.3"/>
  <pageSetup paperSize="9" firstPageNumber="4294963191" orientation="portrait" horizontalDpi="120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2</vt:i4>
      </vt:variant>
    </vt:vector>
  </HeadingPairs>
  <TitlesOfParts>
    <vt:vector size="8" baseType="lpstr">
      <vt:lpstr>ルール＆合計</vt:lpstr>
      <vt:lpstr>2015年7月</vt:lpstr>
      <vt:lpstr>2015年8月</vt:lpstr>
      <vt:lpstr>画像 (3)</vt:lpstr>
      <vt:lpstr>気づき</vt:lpstr>
      <vt:lpstr>2015年8月Original</vt:lpstr>
      <vt:lpstr>'2015年7月'!Print_Area</vt:lpstr>
      <vt:lpstr>'2015年8月'!Print_Area</vt:lpstr>
    </vt:vector>
  </TitlesOfParts>
  <Manager/>
  <Company/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YUUYA YAMAMURA</dc:creator>
  <cp:keywords/>
  <dc:description/>
  <cp:lastModifiedBy>Owner</cp:lastModifiedBy>
  <cp:revision/>
  <cp:lastPrinted>2021-08-14T22:58:45Z</cp:lastPrinted>
  <dcterms:created xsi:type="dcterms:W3CDTF">2013-10-09T23:04:08Z</dcterms:created>
  <dcterms:modified xsi:type="dcterms:W3CDTF">2021-09-02T02:02:10Z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1041-6.6.0.2724</vt:lpwstr>
  </property>
</Properties>
</file>